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ademy\2023\NRW - Bewegungsoffensive 2023\"/>
    </mc:Choice>
  </mc:AlternateContent>
  <xr:revisionPtr revIDLastSave="0" documentId="13_ncr:1_{BA4FFC46-3A18-49EF-9A6D-5B29FF1181CB}" xr6:coauthVersionLast="47" xr6:coauthVersionMax="47" xr10:uidLastSave="{00000000-0000-0000-0000-000000000000}"/>
  <bookViews>
    <workbookView xWindow="14040" yWindow="-16320" windowWidth="27870" windowHeight="16440" tabRatio="417" xr2:uid="{00000000-000D-0000-FFFF-FFFF00000000}"/>
  </bookViews>
  <sheets>
    <sheet name="Angebot Pedalo SpieMo-Anhänger" sheetId="4" r:id="rId1"/>
  </sheets>
  <definedNames>
    <definedName name="_xlnm.Print_Titles" localSheetId="0">'Angebot Pedalo SpieMo-Anhänger'!$4:$4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4" l="1"/>
  <c r="I104" i="4"/>
  <c r="I85" i="4"/>
  <c r="I75" i="4" l="1"/>
  <c r="I27" i="4"/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6" i="4"/>
  <c r="I77" i="4"/>
  <c r="I78" i="4"/>
  <c r="I79" i="4"/>
  <c r="I80" i="4"/>
  <c r="I81" i="4"/>
  <c r="I82" i="4"/>
  <c r="I83" i="4"/>
  <c r="I84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5" i="4"/>
  <c r="I124" i="4"/>
  <c r="I125" i="4"/>
  <c r="I126" i="4"/>
  <c r="I127" i="4"/>
  <c r="I128" i="4"/>
  <c r="I123" i="4"/>
  <c r="C130" i="4"/>
  <c r="I130" i="4" l="1"/>
  <c r="I141" i="4"/>
  <c r="I142" i="4" s="1"/>
  <c r="I135" i="4" l="1"/>
  <c r="I136" i="4" s="1"/>
  <c r="I137" i="4" l="1"/>
  <c r="I138" i="4" l="1"/>
  <c r="I145" i="4"/>
  <c r="I144" i="4" s="1"/>
</calcChain>
</file>

<file path=xl/sharedStrings.xml><?xml version="1.0" encoding="utf-8"?>
<sst xmlns="http://schemas.openxmlformats.org/spreadsheetml/2006/main" count="287" uniqueCount="162">
  <si>
    <t>Paar</t>
  </si>
  <si>
    <t>Artikel-Bezeichnung</t>
  </si>
  <si>
    <t>Artikel-Nr.</t>
  </si>
  <si>
    <t>PE</t>
  </si>
  <si>
    <t>ME</t>
  </si>
  <si>
    <t>Set</t>
  </si>
  <si>
    <t>St</t>
  </si>
  <si>
    <t>653085-01</t>
  </si>
  <si>
    <t>651031-01</t>
  </si>
  <si>
    <t>556001-01</t>
  </si>
  <si>
    <t>143158-01</t>
  </si>
  <si>
    <t>pedalo®-Halteseil mit Alubefestigung</t>
  </si>
  <si>
    <t>pedalo®-Classic, Reifen schwarz</t>
  </si>
  <si>
    <t>pedalo®-Combi, Reifen schwarz</t>
  </si>
  <si>
    <t>pedalo®-Family, Reifen schwarz</t>
  </si>
  <si>
    <t>pedalo®-Slalom, Reifen schwarz</t>
  </si>
  <si>
    <t>pedalo®-Fußwalzen</t>
  </si>
  <si>
    <t>pedalo®-Fußmassage-Regenerationsmatte</t>
  </si>
  <si>
    <t>pedalo®-Rodeosell 50</t>
  </si>
  <si>
    <t>pedalo®-Stabilisator Sport</t>
  </si>
  <si>
    <t>pedalo®-Stabilisator Therapie</t>
  </si>
  <si>
    <t>pedalo®-Skaty</t>
  </si>
  <si>
    <t>pedalo®-Sulki</t>
  </si>
  <si>
    <t>pedalo®-Balance-Box</t>
  </si>
  <si>
    <t>pedalo®-Balance-Stein</t>
  </si>
  <si>
    <t>pedalo®-Surf</t>
  </si>
  <si>
    <t>pedalo®-Curling Straße</t>
  </si>
  <si>
    <t>pedalo®-Curling Halle</t>
  </si>
  <si>
    <t>pedalo®-Tischcurling</t>
  </si>
  <si>
    <t>pedalo®-Glücksrad</t>
  </si>
  <si>
    <t>pedalo®-Sommerski Fußschlaufe 2 Personen</t>
  </si>
  <si>
    <t>pedalo®-Sommerski Fußschlaufe 4 Personen</t>
  </si>
  <si>
    <t>pedalo®-Sport, Reifen schwarz</t>
  </si>
  <si>
    <t>pedalo®-Wawago®, Reifen schwarz</t>
  </si>
  <si>
    <t>pedalo®-Balancekreisel 50 Therapie + Fitness</t>
  </si>
  <si>
    <t>pedalo®-Balancekreisel 50 Sport + Kids</t>
  </si>
  <si>
    <t>pedalo®-Trimm-Top 50 Vario</t>
  </si>
  <si>
    <t xml:space="preserve"> St</t>
  </si>
  <si>
    <t>pedalo®-Federbrett 32</t>
  </si>
  <si>
    <t>pedalo®-Federbrett 150</t>
  </si>
  <si>
    <t>pedalo®-Kinderkarussell 50</t>
  </si>
  <si>
    <t xml:space="preserve">Perbo®-Perzeptionsbohrmaschine Plus </t>
  </si>
  <si>
    <t>pedalo®-Slide-X Gleitmittel</t>
  </si>
  <si>
    <t>pedalo®-Slide-X Gleitüberschuh Gr. 36-41</t>
  </si>
  <si>
    <t>pedalo®-Slide-X Gleitüberschuh Gr. 42-46</t>
  </si>
  <si>
    <t>pedalo®-5S-Station Wippe seitwärts</t>
  </si>
  <si>
    <t>pedalo®-5S-Station Wippe frontal</t>
  </si>
  <si>
    <t>pedalo®-5S-Station Kreisel</t>
  </si>
  <si>
    <t>pedalo®-5S-Station Twister</t>
  </si>
  <si>
    <t>pedalo®-Rondolo</t>
  </si>
  <si>
    <t>pedalo®-5S-Station Federbrett</t>
  </si>
  <si>
    <t>pedalo®-Pferdeleine Leder</t>
  </si>
  <si>
    <t>pedalo®-Stabilisator Profi</t>
  </si>
  <si>
    <t>pedalo®-5S-Power-Set</t>
  </si>
  <si>
    <t>pedalo®-Balancewippe 50</t>
  </si>
  <si>
    <t>pedalo®-Trainingsstab</t>
  </si>
  <si>
    <t>pedalo®-Teamspiel-Box EINS</t>
  </si>
  <si>
    <t>pedalo®-Teamspiel-Box ZWEI</t>
  </si>
  <si>
    <t>pedalo®-Laufendes A</t>
  </si>
  <si>
    <t>pedalo®-Sommerski Fuß-Handschlaufe 2 Personen</t>
  </si>
  <si>
    <t>pedalo®-Sommerski Fuß-Handschlaufe 4 Personen</t>
  </si>
  <si>
    <t>pedalo®-Pedasan 22</t>
  </si>
  <si>
    <t>pedalo®-Pedasan 32</t>
  </si>
  <si>
    <t>pedalo®-Rollbrett 60x35</t>
  </si>
  <si>
    <t>pedalo®-Rollbrett 60x35 Skatefahrwerk</t>
  </si>
  <si>
    <t>pedalo®-Rollbrett-Paddel 100</t>
  </si>
  <si>
    <t>pedalo®-Vestimed® 50</t>
  </si>
  <si>
    <t>pedalo®-Federbrett 50</t>
  </si>
  <si>
    <t>pedalo®-Textil Powerband 140-280 mit Karabiner</t>
  </si>
  <si>
    <t>pedalo®-5S-Koordinationsparcours (5 Stationen)</t>
  </si>
  <si>
    <t>pedalo®-Wippbrett 150x45 mit Antirutsch-Kufen 12</t>
  </si>
  <si>
    <t>pedalo®-Lauftrommel 75</t>
  </si>
  <si>
    <t>pedalo®-Stelzen 170</t>
  </si>
  <si>
    <t>pedalo®-Gymnastikreifen 60</t>
  </si>
  <si>
    <t>pedalo®-Gymnastikreifen 70</t>
  </si>
  <si>
    <t>pedalo®-Gymnastikreifen 80</t>
  </si>
  <si>
    <t>pedalo®-Gymnastikreifen 90</t>
  </si>
  <si>
    <t>pedalo®-Großbrett Spielesammlung 75x75</t>
  </si>
  <si>
    <t>pedalo®-Wippbrett 45x30 mit Antirutsch-Kufen 7</t>
  </si>
  <si>
    <t>pedalo®-Wippbrett 60x35 mit Antirutsch-Kufen 7</t>
  </si>
  <si>
    <t>628050-02</t>
  </si>
  <si>
    <t>pedalo®-5S-Physiostation</t>
  </si>
  <si>
    <t>pedalo®-Fuß-Torsionstrainer</t>
  </si>
  <si>
    <t>pedalo®-Feder-Einschubelement</t>
  </si>
  <si>
    <t>pedalo®-Antirutsch-Matte 48x29</t>
  </si>
  <si>
    <t>pedalo®-Federbrett 180</t>
  </si>
  <si>
    <t>pedalo®-Rola-Bola Sport</t>
  </si>
  <si>
    <t>pedalo®-Wackel-Steg</t>
  </si>
  <si>
    <t>pedalo®-Classic S AQUA, Reifen weiss</t>
  </si>
  <si>
    <t>Seite im
Katalog</t>
  </si>
  <si>
    <t>Gesamt
VK</t>
  </si>
  <si>
    <t>empf. VK inkl.
MwSt. in 
Euro</t>
  </si>
  <si>
    <t>pedalo®-Pro-Pedes</t>
  </si>
  <si>
    <t>pedalo®-Sommerski Filzpads für Halleneinsatz = 6 Stk</t>
  </si>
  <si>
    <t>pedalo®-Rollbrett Color (4 Stk. = 1 Set)</t>
  </si>
  <si>
    <t>Sonderaktion für Institute, Firmen, Partner</t>
  </si>
  <si>
    <t>Warenwert Bewegungsgeräte brutto vor Rabatt</t>
  </si>
  <si>
    <t>brutto</t>
  </si>
  <si>
    <t>Pedalo Sponsoring auf Warenwert brutto</t>
  </si>
  <si>
    <t>Warenwert Bewegungsgeräte brutto nach Rabatt</t>
  </si>
  <si>
    <t>Warenwert Bewegungsgeräte netto nach Rabatt</t>
  </si>
  <si>
    <t>netto</t>
  </si>
  <si>
    <t>Info</t>
  </si>
  <si>
    <t>Gesamtpreis Anhänger</t>
  </si>
  <si>
    <t>Finanzierungssumme</t>
  </si>
  <si>
    <t>Geschicklichkeitsparcours für Rolli-, Rad- und Inlinefahrer</t>
  </si>
  <si>
    <t>Rollistation-Schiefe Ebene</t>
  </si>
  <si>
    <t>Rollistation-Wippe</t>
  </si>
  <si>
    <t>von pedalo empf. 
Inhalt</t>
  </si>
  <si>
    <r>
      <t xml:space="preserve">Summe der Geräte </t>
    </r>
    <r>
      <rPr>
        <b/>
        <vertAlign val="superscript"/>
        <sz val="10"/>
        <rFont val="Arial"/>
        <family val="2"/>
      </rPr>
      <t>1)</t>
    </r>
  </si>
  <si>
    <t>1) Die Geräteauswahl kann von Ihnen vereinbarungsgemäß Ihren besonderen Bedürfnissen angepasst werden.</t>
  </si>
  <si>
    <t>2) Durckkosten gelten für die pedalo-Vorlagen zusätzlich Ihrem Logo auf den Seitenflächen und der halben Rückseite. 
Vorderseite gegen Aufpreis.</t>
  </si>
  <si>
    <t>Ich hoffe, dass Ihnen das Angebot zusagt und würde mich über eine Auftragsbestätigung sehr freuen.</t>
  </si>
  <si>
    <t>Mit freundlichen Grüßen</t>
  </si>
  <si>
    <t>pedalo®-Stelzen 150 kinderleicht</t>
  </si>
  <si>
    <t>pedalo®-Teamspiel-Box DREI</t>
  </si>
  <si>
    <t>pedalo®-Sprungstab 200</t>
  </si>
  <si>
    <t>pedalo®-Sport, Reifen grau</t>
  </si>
  <si>
    <t>pedalo®-Classic, Reifen grau</t>
  </si>
  <si>
    <t>pedalo®-Balancekreisel 38</t>
  </si>
  <si>
    <t>pedalo®-Balancewippe 38</t>
  </si>
  <si>
    <t>pedalo®-Trimm-Top 38</t>
  </si>
  <si>
    <t>pedalo®-Twister 38</t>
  </si>
  <si>
    <t>pedalo®-Slide-X 300</t>
  </si>
  <si>
    <t>pedalo®-5S-Basisstation</t>
  </si>
  <si>
    <t>pedalo®-Rola-Bola Fun grün</t>
  </si>
  <si>
    <t>pedalo®-Rola-Bola Fun orange</t>
  </si>
  <si>
    <t>pedalo®-Rola-Bola Fun blau</t>
  </si>
  <si>
    <t>pedalo®-Rollbrett Color Pink</t>
  </si>
  <si>
    <t>pedalo®-Rollbrett Color Orange</t>
  </si>
  <si>
    <t>pedalo®-Rollbrett Color Blau</t>
  </si>
  <si>
    <t>pedalo®-Rollbrett Color Grün</t>
  </si>
  <si>
    <t>pedalo®-Rola-Bola Design natural</t>
  </si>
  <si>
    <t>pedalo®-Bike.Visual.Trainer 42 natur</t>
  </si>
  <si>
    <t>pedalo®-Bike.Visual.Trainer 48 natur</t>
  </si>
  <si>
    <t>pedalo®-Rolling Board</t>
  </si>
  <si>
    <t>pedalo®-Step-Wippbrett</t>
  </si>
  <si>
    <t>pedalo®-Swing Board</t>
  </si>
  <si>
    <t>pedalo®-PT-Wippbrett 60x16</t>
  </si>
  <si>
    <t>pedalo®-Faszienrolle Kork 15cm</t>
  </si>
  <si>
    <t>pedalo®-Faszienrolle Kork 10cm</t>
  </si>
  <si>
    <t>pedalo®-Rollbrett 60x35 In/Outdoor</t>
  </si>
  <si>
    <t>Anhänger Cargo mit 3-seitigem Druck 750 kg inkl. Wegfahrsperre</t>
  </si>
  <si>
    <t>pedalo®-Festhaltestützen Starr</t>
  </si>
  <si>
    <t xml:space="preserve">pedalo®-Sprunggelenkstrainer </t>
  </si>
  <si>
    <t>pedalo®-Balancekreisel 1000 integrierte Kugelbahn</t>
  </si>
  <si>
    <t>pedalo®-Rotationstrainer 500</t>
  </si>
  <si>
    <t>pedalo®-Rollbrett 750 Sausmaus allround</t>
  </si>
  <si>
    <t>Rolliparcours Gesamtpaket 5 Stationen</t>
  </si>
  <si>
    <t>Rollistation-Rüttelplatte</t>
  </si>
  <si>
    <t>Rollistation-Wendeplatte</t>
  </si>
  <si>
    <t>Rollistation-Stufenplatte</t>
  </si>
  <si>
    <t>pedalo®-Wurfschleuder Trend</t>
  </si>
  <si>
    <t>pedalo®-Teamspiel-Box 4MOVE</t>
  </si>
  <si>
    <t>pedalo®-Kiddy-Stelzen</t>
  </si>
  <si>
    <t>pedalo®-Stelzen 190</t>
  </si>
  <si>
    <t xml:space="preserve">
Ihr Institutionsname
Ansprechpartner
Adresse, Kontaktmail, Rufnummer</t>
  </si>
  <si>
    <t>Datum</t>
  </si>
  <si>
    <t>partner@pedalo.de</t>
  </si>
  <si>
    <r>
      <t xml:space="preserve">
</t>
    </r>
    <r>
      <rPr>
        <b/>
        <sz val="12"/>
        <rFont val="Arial"/>
        <family val="2"/>
      </rPr>
      <t xml:space="preserve">Angebot Pedalo Spielmobil-Anhänger </t>
    </r>
    <r>
      <rPr>
        <sz val="11"/>
        <rFont val="Arial"/>
        <family val="2"/>
      </rPr>
      <t xml:space="preserve">
Sehr geehrte Frau , Herr ,
vielen Dank für Ihre Anfrage.
Nachfolgend erhalten Sie unser Angebot zum pedalo®-Spielmobil-Anhänger. Sollten Sie weitere Fragen haben stehen wir Ihnen jederzeit gern zur Verfügung.</t>
    </r>
    <r>
      <rPr>
        <sz val="10"/>
        <rFont val="Arial"/>
        <family val="2"/>
      </rPr>
      <t xml:space="preserve">
</t>
    </r>
  </si>
  <si>
    <t>Abteilung Partnerschaften, Bildungspartnerschaften</t>
  </si>
  <si>
    <t>Timo Reiff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</si>
</sst>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0_ ;[Red]\-0\ "/>
  </numFmts>
  <fonts count="13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0"/>
      <color theme="1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 applyProtection="1">
      <alignment horizontal="left"/>
      <protection locked="0"/>
    </xf>
    <xf numFmtId="1" fontId="3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49" fontId="3" fillId="0" borderId="0" xfId="0" applyNumberFormat="1" applyFont="1" applyAlignment="1" applyProtection="1">
      <alignment horizontal="left" shrinkToFi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1" fontId="3" fillId="0" borderId="1" xfId="0" applyNumberFormat="1" applyFont="1" applyBorder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right" vertical="center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left" vertical="center" shrinkToFit="1"/>
      <protection locked="0"/>
    </xf>
    <xf numFmtId="1" fontId="7" fillId="0" borderId="1" xfId="0" applyNumberFormat="1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vertical="center"/>
      <protection locked="0"/>
    </xf>
    <xf numFmtId="2" fontId="7" fillId="0" borderId="1" xfId="0" applyNumberFormat="1" applyFont="1" applyBorder="1" applyAlignment="1" applyProtection="1">
      <alignment horizontal="right" vertical="center"/>
      <protection locked="0"/>
    </xf>
    <xf numFmtId="164" fontId="7" fillId="0" borderId="1" xfId="0" applyNumberFormat="1" applyFont="1" applyBorder="1" applyAlignment="1" applyProtection="1">
      <alignment vertical="center"/>
      <protection locked="0"/>
    </xf>
    <xf numFmtId="1" fontId="3" fillId="0" borderId="2" xfId="0" applyNumberFormat="1" applyFont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vertical="center" shrinkToFit="1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left" vertical="center" shrinkToFit="1"/>
      <protection locked="0"/>
    </xf>
    <xf numFmtId="1" fontId="7" fillId="3" borderId="1" xfId="0" applyNumberFormat="1" applyFont="1" applyFill="1" applyBorder="1" applyAlignment="1" applyProtection="1">
      <alignment vertical="center"/>
      <protection locked="0"/>
    </xf>
    <xf numFmtId="49" fontId="7" fillId="3" borderId="1" xfId="0" applyNumberFormat="1" applyFont="1" applyFill="1" applyBorder="1" applyAlignment="1" applyProtection="1">
      <alignment vertical="center"/>
      <protection locked="0"/>
    </xf>
    <xf numFmtId="2" fontId="7" fillId="3" borderId="1" xfId="0" applyNumberFormat="1" applyFont="1" applyFill="1" applyBorder="1" applyAlignment="1" applyProtection="1">
      <alignment horizontal="right" vertical="center"/>
      <protection locked="0"/>
    </xf>
    <xf numFmtId="164" fontId="7" fillId="3" borderId="1" xfId="0" applyNumberFormat="1" applyFont="1" applyFill="1" applyBorder="1" applyAlignment="1" applyProtection="1">
      <alignment vertical="center"/>
      <protection locked="0"/>
    </xf>
    <xf numFmtId="49" fontId="10" fillId="3" borderId="1" xfId="0" applyNumberFormat="1" applyFont="1" applyFill="1" applyBorder="1" applyAlignment="1" applyProtection="1">
      <alignment horizontal="left" vertical="center" shrinkToFit="1"/>
      <protection locked="0"/>
    </xf>
    <xf numFmtId="1" fontId="10" fillId="3" borderId="1" xfId="0" applyNumberFormat="1" applyFont="1" applyFill="1" applyBorder="1" applyAlignment="1" applyProtection="1">
      <alignment vertical="center"/>
      <protection locked="0"/>
    </xf>
    <xf numFmtId="9" fontId="10" fillId="3" borderId="1" xfId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49" fontId="7" fillId="4" borderId="1" xfId="0" applyNumberFormat="1" applyFont="1" applyFill="1" applyBorder="1" applyAlignment="1" applyProtection="1">
      <alignment horizontal="left" vertical="center" shrinkToFit="1"/>
      <protection locked="0"/>
    </xf>
    <xf numFmtId="1" fontId="7" fillId="4" borderId="1" xfId="0" applyNumberFormat="1" applyFont="1" applyFill="1" applyBorder="1" applyAlignment="1" applyProtection="1">
      <alignment vertical="center"/>
      <protection locked="0"/>
    </xf>
    <xf numFmtId="49" fontId="7" fillId="4" borderId="1" xfId="0" applyNumberFormat="1" applyFont="1" applyFill="1" applyBorder="1" applyAlignment="1" applyProtection="1">
      <alignment vertical="center"/>
      <protection locked="0"/>
    </xf>
    <xf numFmtId="2" fontId="7" fillId="4" borderId="1" xfId="0" applyNumberFormat="1" applyFont="1" applyFill="1" applyBorder="1" applyAlignment="1" applyProtection="1">
      <alignment horizontal="right" vertical="center"/>
      <protection locked="0"/>
    </xf>
    <xf numFmtId="164" fontId="7" fillId="4" borderId="1" xfId="0" applyNumberFormat="1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" fontId="7" fillId="5" borderId="1" xfId="0" applyNumberFormat="1" applyFont="1" applyFill="1" applyBorder="1" applyAlignment="1" applyProtection="1">
      <alignment vertical="center"/>
      <protection locked="0"/>
    </xf>
    <xf numFmtId="49" fontId="7" fillId="5" borderId="1" xfId="0" applyNumberFormat="1" applyFont="1" applyFill="1" applyBorder="1" applyAlignment="1" applyProtection="1">
      <alignment vertical="center"/>
      <protection locked="0"/>
    </xf>
    <xf numFmtId="2" fontId="7" fillId="5" borderId="1" xfId="0" applyNumberFormat="1" applyFont="1" applyFill="1" applyBorder="1" applyAlignment="1" applyProtection="1">
      <alignment horizontal="right" vertical="center"/>
      <protection locked="0"/>
    </xf>
    <xf numFmtId="164" fontId="7" fillId="5" borderId="1" xfId="0" applyNumberFormat="1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49" fontId="8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1" xfId="0" applyNumberFormat="1" applyFont="1" applyFill="1" applyBorder="1" applyAlignment="1" applyProtection="1">
      <alignment vertical="center"/>
      <protection locked="0"/>
    </xf>
    <xf numFmtId="164" fontId="10" fillId="3" borderId="1" xfId="0" applyNumberFormat="1" applyFont="1" applyFill="1" applyBorder="1" applyAlignment="1" applyProtection="1">
      <alignment vertical="center"/>
      <protection locked="0"/>
    </xf>
    <xf numFmtId="164" fontId="8" fillId="5" borderId="1" xfId="0" applyNumberFormat="1" applyFont="1" applyFill="1" applyBorder="1" applyAlignment="1" applyProtection="1">
      <alignment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left" vertical="center" shrinkToFit="1"/>
    </xf>
    <xf numFmtId="1" fontId="4" fillId="7" borderId="1" xfId="0" applyNumberFormat="1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6" borderId="1" xfId="0" applyNumberFormat="1" applyFont="1" applyFill="1" applyBorder="1" applyAlignment="1" applyProtection="1">
      <alignment horizontal="left" vertical="center" shrinkToFit="1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49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2" fontId="3" fillId="8" borderId="1" xfId="0" applyNumberFormat="1" applyFont="1" applyFill="1" applyBorder="1" applyAlignment="1">
      <alignment horizontal="right" vertical="center"/>
    </xf>
    <xf numFmtId="2" fontId="3" fillId="8" borderId="1" xfId="0" applyNumberFormat="1" applyFont="1" applyFill="1" applyBorder="1" applyAlignment="1">
      <alignment horizontal="right" vertical="center" wrapText="1"/>
    </xf>
    <xf numFmtId="2" fontId="3" fillId="8" borderId="1" xfId="0" applyNumberFormat="1" applyFont="1" applyFill="1" applyBorder="1" applyAlignment="1" applyProtection="1">
      <alignment horizontal="right" vertical="center"/>
      <protection locked="0"/>
    </xf>
    <xf numFmtId="164" fontId="3" fillId="9" borderId="1" xfId="0" applyNumberFormat="1" applyFont="1" applyFill="1" applyBorder="1" applyAlignment="1" applyProtection="1">
      <alignment vertical="center"/>
      <protection locked="0"/>
    </xf>
    <xf numFmtId="164" fontId="3" fillId="9" borderId="1" xfId="0" applyNumberFormat="1" applyFont="1" applyFill="1" applyBorder="1" applyAlignment="1" applyProtection="1">
      <alignment horizontal="center" vertical="center"/>
      <protection locked="0"/>
    </xf>
    <xf numFmtId="49" fontId="4" fillId="6" borderId="1" xfId="0" applyNumberFormat="1" applyFont="1" applyFill="1" applyBorder="1" applyAlignment="1" applyProtection="1">
      <alignment vertical="center" shrinkToFit="1"/>
      <protection locked="0"/>
    </xf>
    <xf numFmtId="49" fontId="4" fillId="8" borderId="1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 shrinkToFit="1"/>
      <protection locked="0"/>
    </xf>
    <xf numFmtId="1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right" vertical="center"/>
      <protection locked="0"/>
    </xf>
    <xf numFmtId="14" fontId="3" fillId="0" borderId="0" xfId="0" applyNumberFormat="1" applyFont="1" applyAlignment="1" applyProtection="1">
      <alignment horizontal="right" vertical="center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49" fontId="7" fillId="10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11" borderId="1" xfId="0" applyFont="1" applyFill="1" applyBorder="1" applyAlignment="1">
      <alignment horizontal="center" vertical="center"/>
    </xf>
    <xf numFmtId="2" fontId="3" fillId="11" borderId="1" xfId="0" applyNumberFormat="1" applyFont="1" applyFill="1" applyBorder="1" applyAlignment="1">
      <alignment horizontal="left" vertical="center" shrinkToFit="1"/>
    </xf>
    <xf numFmtId="0" fontId="3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2" fillId="0" borderId="0" xfId="2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49" fontId="4" fillId="6" borderId="3" xfId="0" applyNumberFormat="1" applyFont="1" applyFill="1" applyBorder="1" applyAlignment="1" applyProtection="1">
      <alignment horizontal="left" vertical="center" shrinkToFit="1"/>
      <protection locked="0"/>
    </xf>
    <xf numFmtId="49" fontId="4" fillId="6" borderId="4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</cellXfs>
  <cellStyles count="3">
    <cellStyle name="Link" xfId="2" builtinId="8"/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rtner@pedalo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8"/>
  <sheetViews>
    <sheetView tabSelected="1" view="pageLayout" topLeftCell="A145" zoomScaleNormal="100" zoomScaleSheetLayoutView="100" workbookViewId="0">
      <pane ySplit="1" topLeftCell="A133" activePane="bottomLeft"/>
      <selection activeCell="D115" sqref="D115"/>
      <selection pane="bottomLeft" activeCell="A156" sqref="A156:I156"/>
    </sheetView>
  </sheetViews>
  <sheetFormatPr baseColWidth="10" defaultColWidth="11.44140625" defaultRowHeight="17.25" customHeight="1" x14ac:dyDescent="0.25"/>
  <cols>
    <col min="1" max="1" width="7.6640625" style="1" customWidth="1"/>
    <col min="2" max="2" width="10.6640625" style="1" customWidth="1"/>
    <col min="3" max="3" width="11.5546875" style="22" customWidth="1"/>
    <col min="4" max="4" width="41" style="25" customWidth="1"/>
    <col min="5" max="5" width="3.33203125" style="2" customWidth="1"/>
    <col min="6" max="6" width="5.33203125" style="3" customWidth="1"/>
    <col min="7" max="7" width="7.6640625" style="4" customWidth="1"/>
    <col min="8" max="8" width="1.5546875" style="5" customWidth="1"/>
    <col min="9" max="9" width="8.6640625" style="5" customWidth="1"/>
    <col min="10" max="10" width="4.44140625" style="6" bestFit="1" customWidth="1"/>
    <col min="11" max="11" width="6.33203125" style="5" bestFit="1" customWidth="1"/>
    <col min="12" max="12" width="8" style="5" bestFit="1" customWidth="1"/>
    <col min="13" max="13" width="7.6640625" style="7" bestFit="1" customWidth="1"/>
    <col min="14" max="14" width="8" style="7" bestFit="1" customWidth="1"/>
    <col min="15" max="15" width="8.33203125" style="7" bestFit="1" customWidth="1"/>
    <col min="16" max="16" width="7.6640625" style="7" bestFit="1" customWidth="1"/>
    <col min="17" max="17" width="5.44140625" style="7" bestFit="1" customWidth="1"/>
    <col min="18" max="18" width="8.33203125" style="7" bestFit="1" customWidth="1"/>
    <col min="19" max="19" width="8" style="7" bestFit="1" customWidth="1"/>
    <col min="20" max="21" width="6" style="7" bestFit="1" customWidth="1"/>
    <col min="22" max="16384" width="11.44140625" style="7"/>
  </cols>
  <sheetData>
    <row r="1" spans="1:21" ht="113.25" customHeight="1" x14ac:dyDescent="0.25">
      <c r="A1" s="115" t="s">
        <v>156</v>
      </c>
      <c r="B1" s="115"/>
      <c r="C1" s="115"/>
      <c r="D1" s="115"/>
      <c r="E1" s="26"/>
      <c r="F1" s="26"/>
      <c r="G1" s="26"/>
      <c r="H1" s="26"/>
      <c r="I1" s="26"/>
    </row>
    <row r="2" spans="1:21" s="27" customFormat="1" ht="17.25" customHeight="1" x14ac:dyDescent="0.25">
      <c r="D2" s="110" t="s">
        <v>157</v>
      </c>
      <c r="E2" s="117" t="s">
        <v>158</v>
      </c>
      <c r="F2" s="118"/>
      <c r="G2" s="118"/>
      <c r="H2" s="118"/>
      <c r="I2" s="118"/>
      <c r="J2" s="28"/>
      <c r="K2" s="29"/>
      <c r="L2" s="29"/>
    </row>
    <row r="3" spans="1:21" s="27" customFormat="1" ht="198.75" customHeight="1" x14ac:dyDescent="0.25">
      <c r="A3" s="115" t="s">
        <v>159</v>
      </c>
      <c r="B3" s="119"/>
      <c r="C3" s="119"/>
      <c r="D3" s="119"/>
      <c r="E3" s="119"/>
      <c r="F3" s="119"/>
      <c r="G3" s="119"/>
      <c r="H3" s="119"/>
      <c r="I3" s="119"/>
      <c r="J3" s="28"/>
      <c r="K3" s="29"/>
      <c r="L3" s="29"/>
    </row>
    <row r="4" spans="1:21" s="10" customFormat="1" ht="71.25" customHeight="1" x14ac:dyDescent="0.25">
      <c r="A4" s="84" t="s">
        <v>89</v>
      </c>
      <c r="B4" s="85" t="s">
        <v>2</v>
      </c>
      <c r="C4" s="86" t="s">
        <v>108</v>
      </c>
      <c r="D4" s="87" t="s">
        <v>1</v>
      </c>
      <c r="E4" s="88" t="s">
        <v>3</v>
      </c>
      <c r="F4" s="89" t="s">
        <v>4</v>
      </c>
      <c r="G4" s="90" t="s">
        <v>91</v>
      </c>
      <c r="H4" s="91"/>
      <c r="I4" s="92" t="s">
        <v>90</v>
      </c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6" customFormat="1" ht="17.25" customHeight="1" x14ac:dyDescent="0.25">
      <c r="A5" s="11">
        <v>107</v>
      </c>
      <c r="B5" s="20">
        <v>551001</v>
      </c>
      <c r="C5" s="21">
        <v>0</v>
      </c>
      <c r="D5" s="23" t="s">
        <v>32</v>
      </c>
      <c r="E5" s="12">
        <v>1</v>
      </c>
      <c r="F5" s="13" t="s">
        <v>6</v>
      </c>
      <c r="G5" s="98">
        <v>84.95</v>
      </c>
      <c r="H5" s="30"/>
      <c r="I5" s="102">
        <f>C5*G5</f>
        <v>0</v>
      </c>
      <c r="J5" s="14"/>
      <c r="K5" s="15"/>
      <c r="L5" s="15"/>
    </row>
    <row r="6" spans="1:21" s="16" customFormat="1" ht="17.25" customHeight="1" x14ac:dyDescent="0.25">
      <c r="A6" s="11">
        <v>107</v>
      </c>
      <c r="B6" s="20">
        <v>18551002</v>
      </c>
      <c r="C6" s="113">
        <v>2</v>
      </c>
      <c r="D6" s="114" t="s">
        <v>117</v>
      </c>
      <c r="E6" s="12">
        <v>1</v>
      </c>
      <c r="F6" s="13" t="s">
        <v>6</v>
      </c>
      <c r="G6" s="98">
        <v>84.95</v>
      </c>
      <c r="H6" s="30"/>
      <c r="I6" s="102">
        <f t="shared" ref="I6:I53" si="0">C6*G6</f>
        <v>169.9</v>
      </c>
      <c r="J6" s="14"/>
      <c r="K6" s="15"/>
      <c r="L6" s="15"/>
    </row>
    <row r="7" spans="1:21" s="16" customFormat="1" ht="17.25" customHeight="1" x14ac:dyDescent="0.25">
      <c r="A7" s="11">
        <v>107</v>
      </c>
      <c r="B7" s="20">
        <v>552001</v>
      </c>
      <c r="C7" s="113">
        <v>0</v>
      </c>
      <c r="D7" s="114" t="s">
        <v>12</v>
      </c>
      <c r="E7" s="12">
        <v>1</v>
      </c>
      <c r="F7" s="13" t="s">
        <v>6</v>
      </c>
      <c r="G7" s="98">
        <v>144.94999999999999</v>
      </c>
      <c r="H7" s="31"/>
      <c r="I7" s="102">
        <f t="shared" si="0"/>
        <v>0</v>
      </c>
      <c r="J7" s="17"/>
      <c r="K7" s="17"/>
      <c r="L7" s="15"/>
    </row>
    <row r="8" spans="1:21" s="16" customFormat="1" ht="17.25" customHeight="1" x14ac:dyDescent="0.25">
      <c r="A8" s="11">
        <v>107</v>
      </c>
      <c r="B8" s="20">
        <v>18552002</v>
      </c>
      <c r="C8" s="113">
        <v>2</v>
      </c>
      <c r="D8" s="114" t="s">
        <v>118</v>
      </c>
      <c r="E8" s="12">
        <v>1</v>
      </c>
      <c r="F8" s="13" t="s">
        <v>6</v>
      </c>
      <c r="G8" s="98">
        <v>144.94999999999999</v>
      </c>
      <c r="H8" s="30"/>
      <c r="I8" s="102">
        <f t="shared" si="0"/>
        <v>289.89999999999998</v>
      </c>
      <c r="J8" s="14"/>
      <c r="K8" s="15"/>
      <c r="L8" s="15"/>
    </row>
    <row r="9" spans="1:21" s="16" customFormat="1" ht="17.25" customHeight="1" x14ac:dyDescent="0.25">
      <c r="A9" s="11">
        <v>150</v>
      </c>
      <c r="B9" s="20">
        <v>20090000</v>
      </c>
      <c r="C9" s="113">
        <v>1</v>
      </c>
      <c r="D9" s="114" t="s">
        <v>143</v>
      </c>
      <c r="E9" s="12">
        <v>1</v>
      </c>
      <c r="F9" s="13" t="s">
        <v>0</v>
      </c>
      <c r="G9" s="98">
        <v>109.95</v>
      </c>
      <c r="H9" s="30"/>
      <c r="I9" s="102">
        <f t="shared" si="0"/>
        <v>109.95</v>
      </c>
      <c r="J9" s="14"/>
      <c r="K9" s="15"/>
      <c r="L9" s="15"/>
    </row>
    <row r="10" spans="1:21" s="16" customFormat="1" ht="17.25" customHeight="1" x14ac:dyDescent="0.25">
      <c r="A10" s="11">
        <v>109</v>
      </c>
      <c r="B10" s="20">
        <v>552101</v>
      </c>
      <c r="C10" s="113">
        <v>1</v>
      </c>
      <c r="D10" s="114" t="s">
        <v>13</v>
      </c>
      <c r="E10" s="12">
        <v>1</v>
      </c>
      <c r="F10" s="13" t="s">
        <v>6</v>
      </c>
      <c r="G10" s="98">
        <v>169.95</v>
      </c>
      <c r="H10" s="30"/>
      <c r="I10" s="102">
        <f t="shared" si="0"/>
        <v>169.95</v>
      </c>
      <c r="J10" s="14"/>
      <c r="K10" s="15"/>
      <c r="L10" s="15"/>
    </row>
    <row r="11" spans="1:21" s="16" customFormat="1" ht="17.25" customHeight="1" x14ac:dyDescent="0.25">
      <c r="A11" s="11">
        <v>109</v>
      </c>
      <c r="B11" s="20">
        <v>553011</v>
      </c>
      <c r="C11" s="113">
        <v>1</v>
      </c>
      <c r="D11" s="114" t="s">
        <v>14</v>
      </c>
      <c r="E11" s="12">
        <v>1</v>
      </c>
      <c r="F11" s="13" t="s">
        <v>6</v>
      </c>
      <c r="G11" s="98">
        <v>319.95</v>
      </c>
      <c r="H11" s="30"/>
      <c r="I11" s="102">
        <f t="shared" si="0"/>
        <v>319.95</v>
      </c>
      <c r="J11" s="14"/>
      <c r="K11" s="15"/>
      <c r="L11" s="15"/>
    </row>
    <row r="12" spans="1:21" s="16" customFormat="1" ht="17.25" customHeight="1" x14ac:dyDescent="0.25">
      <c r="A12" s="11">
        <v>150</v>
      </c>
      <c r="B12" s="20" t="s">
        <v>9</v>
      </c>
      <c r="C12" s="113">
        <v>1</v>
      </c>
      <c r="D12" s="114" t="s">
        <v>11</v>
      </c>
      <c r="E12" s="12">
        <v>1</v>
      </c>
      <c r="F12" s="13" t="s">
        <v>0</v>
      </c>
      <c r="G12" s="98">
        <v>23.95</v>
      </c>
      <c r="H12" s="30"/>
      <c r="I12" s="102">
        <f t="shared" si="0"/>
        <v>23.95</v>
      </c>
      <c r="J12" s="14"/>
      <c r="K12" s="15"/>
      <c r="L12" s="15"/>
    </row>
    <row r="13" spans="1:21" s="16" customFormat="1" ht="17.25" customHeight="1" x14ac:dyDescent="0.25">
      <c r="A13" s="11">
        <v>108</v>
      </c>
      <c r="B13" s="20">
        <v>553600</v>
      </c>
      <c r="C13" s="113">
        <v>1</v>
      </c>
      <c r="D13" s="114" t="s">
        <v>15</v>
      </c>
      <c r="E13" s="12">
        <v>1</v>
      </c>
      <c r="F13" s="13" t="s">
        <v>6</v>
      </c>
      <c r="G13" s="98">
        <v>125</v>
      </c>
      <c r="H13" s="30"/>
      <c r="I13" s="102">
        <f t="shared" si="0"/>
        <v>125</v>
      </c>
      <c r="J13" s="14"/>
      <c r="K13" s="15"/>
      <c r="L13" s="15"/>
    </row>
    <row r="14" spans="1:21" s="16" customFormat="1" ht="17.25" customHeight="1" x14ac:dyDescent="0.25">
      <c r="A14" s="11">
        <v>108</v>
      </c>
      <c r="B14" s="20">
        <v>558001</v>
      </c>
      <c r="C14" s="113">
        <v>1</v>
      </c>
      <c r="D14" s="114" t="s">
        <v>33</v>
      </c>
      <c r="E14" s="12">
        <v>1</v>
      </c>
      <c r="F14" s="13" t="s">
        <v>6</v>
      </c>
      <c r="G14" s="98">
        <v>219.95</v>
      </c>
      <c r="H14" s="30"/>
      <c r="I14" s="102">
        <f t="shared" si="0"/>
        <v>219.95</v>
      </c>
      <c r="J14" s="14"/>
      <c r="K14" s="15"/>
      <c r="L14" s="15"/>
    </row>
    <row r="15" spans="1:21" s="16" customFormat="1" ht="17.25" customHeight="1" x14ac:dyDescent="0.25">
      <c r="A15" s="11">
        <v>112</v>
      </c>
      <c r="B15" s="20">
        <v>552401</v>
      </c>
      <c r="C15" s="21">
        <v>0</v>
      </c>
      <c r="D15" s="23" t="s">
        <v>88</v>
      </c>
      <c r="E15" s="12">
        <v>1</v>
      </c>
      <c r="F15" s="13" t="s">
        <v>6</v>
      </c>
      <c r="G15" s="98">
        <v>329.95</v>
      </c>
      <c r="H15" s="30"/>
      <c r="I15" s="102">
        <f t="shared" si="0"/>
        <v>0</v>
      </c>
      <c r="J15" s="14"/>
      <c r="K15" s="15"/>
      <c r="L15" s="15"/>
    </row>
    <row r="16" spans="1:21" s="16" customFormat="1" ht="17.25" customHeight="1" x14ac:dyDescent="0.25">
      <c r="A16" s="11">
        <v>89</v>
      </c>
      <c r="B16" s="20">
        <v>653290</v>
      </c>
      <c r="C16" s="21">
        <v>0</v>
      </c>
      <c r="D16" s="24" t="s">
        <v>69</v>
      </c>
      <c r="E16" s="12">
        <v>1</v>
      </c>
      <c r="F16" s="13" t="s">
        <v>5</v>
      </c>
      <c r="G16" s="98">
        <v>2899</v>
      </c>
      <c r="H16" s="30"/>
      <c r="I16" s="102">
        <f t="shared" si="0"/>
        <v>0</v>
      </c>
      <c r="J16" s="14"/>
      <c r="K16" s="15"/>
      <c r="L16" s="15"/>
    </row>
    <row r="17" spans="1:12" s="16" customFormat="1" ht="17.25" customHeight="1" x14ac:dyDescent="0.25">
      <c r="A17" s="11">
        <v>89</v>
      </c>
      <c r="B17" s="20">
        <v>653291</v>
      </c>
      <c r="C17" s="21">
        <v>0</v>
      </c>
      <c r="D17" s="24" t="s">
        <v>45</v>
      </c>
      <c r="E17" s="12">
        <v>1</v>
      </c>
      <c r="F17" s="13" t="s">
        <v>6</v>
      </c>
      <c r="G17" s="98">
        <v>569</v>
      </c>
      <c r="H17" s="30"/>
      <c r="I17" s="102">
        <f t="shared" si="0"/>
        <v>0</v>
      </c>
      <c r="J17" s="14"/>
      <c r="K17" s="15"/>
      <c r="L17" s="15"/>
    </row>
    <row r="18" spans="1:12" s="16" customFormat="1" ht="17.25" customHeight="1" x14ac:dyDescent="0.25">
      <c r="A18" s="11">
        <v>89</v>
      </c>
      <c r="B18" s="20">
        <v>653292</v>
      </c>
      <c r="C18" s="21">
        <v>0</v>
      </c>
      <c r="D18" s="24" t="s">
        <v>46</v>
      </c>
      <c r="E18" s="12">
        <v>1</v>
      </c>
      <c r="F18" s="13" t="s">
        <v>6</v>
      </c>
      <c r="G18" s="98">
        <v>569</v>
      </c>
      <c r="H18" s="30"/>
      <c r="I18" s="102">
        <f t="shared" si="0"/>
        <v>0</v>
      </c>
      <c r="J18" s="14"/>
      <c r="K18" s="15"/>
      <c r="L18" s="15"/>
    </row>
    <row r="19" spans="1:12" s="16" customFormat="1" ht="17.25" customHeight="1" x14ac:dyDescent="0.25">
      <c r="A19" s="11">
        <v>89</v>
      </c>
      <c r="B19" s="20">
        <v>653293</v>
      </c>
      <c r="C19" s="21">
        <v>0</v>
      </c>
      <c r="D19" s="24" t="s">
        <v>47</v>
      </c>
      <c r="E19" s="12">
        <v>1</v>
      </c>
      <c r="F19" s="13" t="s">
        <v>6</v>
      </c>
      <c r="G19" s="98">
        <v>569</v>
      </c>
      <c r="H19" s="30"/>
      <c r="I19" s="102">
        <f t="shared" si="0"/>
        <v>0</v>
      </c>
      <c r="J19" s="14"/>
      <c r="K19" s="15"/>
      <c r="L19" s="15"/>
    </row>
    <row r="20" spans="1:12" s="16" customFormat="1" ht="17.25" customHeight="1" x14ac:dyDescent="0.25">
      <c r="A20" s="11">
        <v>89</v>
      </c>
      <c r="B20" s="20">
        <v>653294</v>
      </c>
      <c r="C20" s="21">
        <v>0</v>
      </c>
      <c r="D20" s="24" t="s">
        <v>48</v>
      </c>
      <c r="E20" s="12">
        <v>1</v>
      </c>
      <c r="F20" s="13" t="s">
        <v>6</v>
      </c>
      <c r="G20" s="98">
        <v>669</v>
      </c>
      <c r="H20" s="30"/>
      <c r="I20" s="102">
        <f t="shared" si="0"/>
        <v>0</v>
      </c>
      <c r="J20" s="14"/>
      <c r="K20" s="15"/>
      <c r="L20" s="15"/>
    </row>
    <row r="21" spans="1:12" s="16" customFormat="1" ht="17.25" customHeight="1" x14ac:dyDescent="0.25">
      <c r="A21" s="11">
        <v>89</v>
      </c>
      <c r="B21" s="20">
        <v>653295</v>
      </c>
      <c r="C21" s="21">
        <v>0</v>
      </c>
      <c r="D21" s="24" t="s">
        <v>50</v>
      </c>
      <c r="E21" s="12">
        <v>1</v>
      </c>
      <c r="F21" s="13" t="s">
        <v>6</v>
      </c>
      <c r="G21" s="98">
        <v>669</v>
      </c>
      <c r="H21" s="30"/>
      <c r="I21" s="102">
        <f t="shared" si="0"/>
        <v>0</v>
      </c>
      <c r="J21" s="14"/>
      <c r="K21" s="15"/>
      <c r="L21" s="15"/>
    </row>
    <row r="22" spans="1:12" s="16" customFormat="1" ht="17.25" customHeight="1" x14ac:dyDescent="0.25">
      <c r="A22" s="11">
        <v>43</v>
      </c>
      <c r="B22" s="20">
        <v>14001000</v>
      </c>
      <c r="C22" s="21">
        <v>0</v>
      </c>
      <c r="D22" s="24" t="s">
        <v>81</v>
      </c>
      <c r="E22" s="12">
        <v>1</v>
      </c>
      <c r="F22" s="13" t="s">
        <v>6</v>
      </c>
      <c r="G22" s="98">
        <v>1549.95</v>
      </c>
      <c r="H22" s="30"/>
      <c r="I22" s="102">
        <f t="shared" si="0"/>
        <v>0</v>
      </c>
      <c r="J22" s="14"/>
      <c r="K22" s="15"/>
      <c r="L22" s="15"/>
    </row>
    <row r="23" spans="1:12" s="16" customFormat="1" ht="17.25" customHeight="1" x14ac:dyDescent="0.25">
      <c r="A23" s="11">
        <v>42</v>
      </c>
      <c r="B23" s="20">
        <v>14002000</v>
      </c>
      <c r="C23" s="21">
        <v>0</v>
      </c>
      <c r="D23" s="24" t="s">
        <v>53</v>
      </c>
      <c r="E23" s="12">
        <v>1</v>
      </c>
      <c r="F23" s="13" t="s">
        <v>5</v>
      </c>
      <c r="G23" s="98">
        <v>104.95</v>
      </c>
      <c r="H23" s="30"/>
      <c r="I23" s="102">
        <f t="shared" si="0"/>
        <v>0</v>
      </c>
      <c r="J23" s="14"/>
      <c r="K23" s="15"/>
      <c r="L23" s="15"/>
    </row>
    <row r="24" spans="1:12" s="16" customFormat="1" ht="17.25" customHeight="1" x14ac:dyDescent="0.25">
      <c r="A24" s="11">
        <v>42</v>
      </c>
      <c r="B24" s="20">
        <v>13021009</v>
      </c>
      <c r="C24" s="21">
        <v>0</v>
      </c>
      <c r="D24" s="23" t="s">
        <v>124</v>
      </c>
      <c r="E24" s="12">
        <v>1</v>
      </c>
      <c r="F24" s="13" t="s">
        <v>6</v>
      </c>
      <c r="G24" s="98">
        <v>449.95</v>
      </c>
      <c r="H24" s="31"/>
      <c r="I24" s="102">
        <f t="shared" si="0"/>
        <v>0</v>
      </c>
      <c r="J24" s="17"/>
      <c r="K24" s="17"/>
      <c r="L24" s="15"/>
    </row>
    <row r="25" spans="1:12" s="16" customFormat="1" ht="17.25" customHeight="1" x14ac:dyDescent="0.25">
      <c r="A25" s="11">
        <v>18</v>
      </c>
      <c r="B25" s="20">
        <v>143028</v>
      </c>
      <c r="C25" s="21">
        <v>0</v>
      </c>
      <c r="D25" s="23" t="s">
        <v>17</v>
      </c>
      <c r="E25" s="12">
        <v>1</v>
      </c>
      <c r="F25" s="13" t="s">
        <v>6</v>
      </c>
      <c r="G25" s="98">
        <v>39.950000000000003</v>
      </c>
      <c r="H25" s="31"/>
      <c r="I25" s="102">
        <f t="shared" si="0"/>
        <v>0</v>
      </c>
      <c r="J25" s="17"/>
      <c r="K25" s="17"/>
      <c r="L25" s="15"/>
    </row>
    <row r="26" spans="1:12" s="16" customFormat="1" ht="17.25" customHeight="1" x14ac:dyDescent="0.25">
      <c r="A26" s="11">
        <v>18</v>
      </c>
      <c r="B26" s="20">
        <v>143160</v>
      </c>
      <c r="C26" s="21">
        <v>0</v>
      </c>
      <c r="D26" s="23" t="s">
        <v>92</v>
      </c>
      <c r="E26" s="12">
        <v>1</v>
      </c>
      <c r="F26" s="13" t="s">
        <v>6</v>
      </c>
      <c r="G26" s="98">
        <v>49.95</v>
      </c>
      <c r="H26" s="30"/>
      <c r="I26" s="102">
        <f t="shared" si="0"/>
        <v>0</v>
      </c>
      <c r="J26" s="14"/>
      <c r="K26" s="15"/>
      <c r="L26" s="15"/>
    </row>
    <row r="27" spans="1:12" s="16" customFormat="1" ht="17.25" customHeight="1" x14ac:dyDescent="0.25">
      <c r="A27" s="11">
        <v>20</v>
      </c>
      <c r="B27" s="20">
        <v>20030000</v>
      </c>
      <c r="C27" s="21">
        <v>0</v>
      </c>
      <c r="D27" s="23" t="s">
        <v>144</v>
      </c>
      <c r="E27" s="12">
        <v>1</v>
      </c>
      <c r="F27" s="13" t="s">
        <v>6</v>
      </c>
      <c r="G27" s="98">
        <v>34.950000000000003</v>
      </c>
      <c r="H27" s="30"/>
      <c r="I27" s="102">
        <f t="shared" si="0"/>
        <v>0</v>
      </c>
      <c r="J27" s="14"/>
      <c r="K27" s="15"/>
      <c r="L27" s="15"/>
    </row>
    <row r="28" spans="1:12" s="16" customFormat="1" ht="17.25" customHeight="1" x14ac:dyDescent="0.25">
      <c r="A28" s="11">
        <v>16</v>
      </c>
      <c r="B28" s="20">
        <v>653098</v>
      </c>
      <c r="C28" s="21">
        <v>0</v>
      </c>
      <c r="D28" s="23" t="s">
        <v>16</v>
      </c>
      <c r="E28" s="12">
        <v>1</v>
      </c>
      <c r="F28" s="13" t="s">
        <v>0</v>
      </c>
      <c r="G28" s="98">
        <v>52.95</v>
      </c>
      <c r="H28" s="30"/>
      <c r="I28" s="102">
        <f t="shared" si="0"/>
        <v>0</v>
      </c>
      <c r="J28" s="14"/>
      <c r="K28" s="15"/>
      <c r="L28" s="15"/>
    </row>
    <row r="29" spans="1:12" s="16" customFormat="1" ht="17.25" customHeight="1" x14ac:dyDescent="0.25">
      <c r="A29" s="11">
        <v>16</v>
      </c>
      <c r="B29" s="19">
        <v>14008000</v>
      </c>
      <c r="C29" s="18">
        <v>0</v>
      </c>
      <c r="D29" s="23" t="s">
        <v>82</v>
      </c>
      <c r="E29" s="12">
        <v>1</v>
      </c>
      <c r="F29" s="13" t="s">
        <v>6</v>
      </c>
      <c r="G29" s="99">
        <v>99.95</v>
      </c>
      <c r="H29" s="31"/>
      <c r="I29" s="102">
        <f t="shared" si="0"/>
        <v>0</v>
      </c>
      <c r="J29" s="17"/>
      <c r="K29" s="17"/>
      <c r="L29" s="15"/>
    </row>
    <row r="30" spans="1:12" s="16" customFormat="1" ht="17.25" customHeight="1" x14ac:dyDescent="0.25">
      <c r="A30" s="11">
        <v>35</v>
      </c>
      <c r="B30" s="20">
        <v>653122</v>
      </c>
      <c r="C30" s="21">
        <v>0</v>
      </c>
      <c r="D30" s="23" t="s">
        <v>78</v>
      </c>
      <c r="E30" s="12">
        <v>1</v>
      </c>
      <c r="F30" s="13" t="s">
        <v>6</v>
      </c>
      <c r="G30" s="98">
        <v>74.95</v>
      </c>
      <c r="H30" s="30"/>
      <c r="I30" s="102">
        <f t="shared" si="0"/>
        <v>0</v>
      </c>
      <c r="J30" s="14"/>
      <c r="K30" s="15"/>
      <c r="L30" s="15"/>
    </row>
    <row r="31" spans="1:12" s="16" customFormat="1" ht="17.25" customHeight="1" x14ac:dyDescent="0.25">
      <c r="A31" s="11">
        <v>35</v>
      </c>
      <c r="B31" s="20">
        <v>653124</v>
      </c>
      <c r="C31" s="21">
        <v>0</v>
      </c>
      <c r="D31" s="23" t="s">
        <v>79</v>
      </c>
      <c r="E31" s="12">
        <v>1</v>
      </c>
      <c r="F31" s="13" t="s">
        <v>6</v>
      </c>
      <c r="G31" s="98">
        <v>94.95</v>
      </c>
      <c r="H31" s="30"/>
      <c r="I31" s="102">
        <f t="shared" si="0"/>
        <v>0</v>
      </c>
      <c r="J31" s="14"/>
      <c r="K31" s="15"/>
      <c r="L31" s="15"/>
    </row>
    <row r="32" spans="1:12" s="16" customFormat="1" ht="17.25" customHeight="1" x14ac:dyDescent="0.25">
      <c r="A32" s="11">
        <v>114</v>
      </c>
      <c r="B32" s="20">
        <v>19040012</v>
      </c>
      <c r="C32" s="21">
        <v>0</v>
      </c>
      <c r="D32" s="23" t="s">
        <v>135</v>
      </c>
      <c r="E32" s="12">
        <v>1</v>
      </c>
      <c r="F32" s="13" t="s">
        <v>6</v>
      </c>
      <c r="G32" s="98">
        <v>149.94999999999999</v>
      </c>
      <c r="H32" s="30"/>
      <c r="I32" s="102">
        <f t="shared" si="0"/>
        <v>0</v>
      </c>
      <c r="J32" s="14"/>
      <c r="K32" s="15"/>
      <c r="L32" s="15"/>
    </row>
    <row r="33" spans="1:12" s="16" customFormat="1" ht="17.25" customHeight="1" x14ac:dyDescent="0.25">
      <c r="A33" s="11">
        <v>114</v>
      </c>
      <c r="B33" s="20">
        <v>653146</v>
      </c>
      <c r="C33" s="21">
        <v>1</v>
      </c>
      <c r="D33" s="23" t="s">
        <v>25</v>
      </c>
      <c r="E33" s="12">
        <v>1</v>
      </c>
      <c r="F33" s="13" t="s">
        <v>6</v>
      </c>
      <c r="G33" s="98">
        <v>139.94999999999999</v>
      </c>
      <c r="H33" s="30"/>
      <c r="I33" s="102">
        <f t="shared" si="0"/>
        <v>139.94999999999999</v>
      </c>
      <c r="J33" s="14"/>
      <c r="K33" s="15"/>
      <c r="L33" s="15"/>
    </row>
    <row r="34" spans="1:12" s="16" customFormat="1" ht="17.25" customHeight="1" x14ac:dyDescent="0.25">
      <c r="A34" s="11">
        <v>32</v>
      </c>
      <c r="B34" s="20">
        <v>653144</v>
      </c>
      <c r="C34" s="21">
        <v>0</v>
      </c>
      <c r="D34" s="23" t="s">
        <v>86</v>
      </c>
      <c r="E34" s="12">
        <v>1</v>
      </c>
      <c r="F34" s="13" t="s">
        <v>6</v>
      </c>
      <c r="G34" s="98">
        <v>89.95</v>
      </c>
      <c r="H34" s="30"/>
      <c r="I34" s="102">
        <f t="shared" si="0"/>
        <v>0</v>
      </c>
      <c r="J34" s="14"/>
      <c r="K34" s="15"/>
      <c r="L34" s="15"/>
    </row>
    <row r="35" spans="1:12" s="16" customFormat="1" ht="17.25" customHeight="1" x14ac:dyDescent="0.25">
      <c r="A35" s="11">
        <v>121</v>
      </c>
      <c r="B35" s="20">
        <v>15000000</v>
      </c>
      <c r="C35" s="21">
        <v>0</v>
      </c>
      <c r="D35" s="23" t="s">
        <v>125</v>
      </c>
      <c r="E35" s="12">
        <v>1</v>
      </c>
      <c r="F35" s="13" t="s">
        <v>6</v>
      </c>
      <c r="G35" s="98">
        <v>84.95</v>
      </c>
      <c r="H35" s="30"/>
      <c r="I35" s="102">
        <f t="shared" si="0"/>
        <v>0</v>
      </c>
      <c r="J35" s="14"/>
      <c r="K35" s="15"/>
      <c r="L35" s="15"/>
    </row>
    <row r="36" spans="1:12" s="16" customFormat="1" ht="17.25" customHeight="1" x14ac:dyDescent="0.25">
      <c r="A36" s="11">
        <v>121</v>
      </c>
      <c r="B36" s="20">
        <v>15000100</v>
      </c>
      <c r="C36" s="21">
        <v>1</v>
      </c>
      <c r="D36" s="23" t="s">
        <v>126</v>
      </c>
      <c r="E36" s="12">
        <v>1</v>
      </c>
      <c r="F36" s="13" t="s">
        <v>6</v>
      </c>
      <c r="G36" s="98">
        <v>84.95</v>
      </c>
      <c r="H36" s="30"/>
      <c r="I36" s="102">
        <f t="shared" si="0"/>
        <v>84.95</v>
      </c>
      <c r="J36" s="14"/>
      <c r="K36" s="15"/>
      <c r="L36" s="15"/>
    </row>
    <row r="37" spans="1:12" s="16" customFormat="1" ht="17.25" customHeight="1" x14ac:dyDescent="0.25">
      <c r="A37" s="11">
        <v>121</v>
      </c>
      <c r="B37" s="20">
        <v>15000200</v>
      </c>
      <c r="C37" s="21">
        <v>1</v>
      </c>
      <c r="D37" s="23" t="s">
        <v>127</v>
      </c>
      <c r="E37" s="12">
        <v>1</v>
      </c>
      <c r="F37" s="13" t="s">
        <v>6</v>
      </c>
      <c r="G37" s="98">
        <v>84.95</v>
      </c>
      <c r="H37" s="30"/>
      <c r="I37" s="102">
        <f t="shared" si="0"/>
        <v>84.95</v>
      </c>
      <c r="J37" s="14"/>
      <c r="K37" s="15"/>
      <c r="L37" s="15"/>
    </row>
    <row r="38" spans="1:12" s="16" customFormat="1" ht="17.25" customHeight="1" x14ac:dyDescent="0.25">
      <c r="A38" s="11">
        <v>115</v>
      </c>
      <c r="B38" s="20">
        <v>18140000</v>
      </c>
      <c r="C38" s="21">
        <v>0</v>
      </c>
      <c r="D38" s="23" t="s">
        <v>132</v>
      </c>
      <c r="E38" s="12">
        <v>1</v>
      </c>
      <c r="F38" s="13" t="s">
        <v>6</v>
      </c>
      <c r="G38" s="98">
        <v>139.94999999999999</v>
      </c>
      <c r="H38" s="30"/>
      <c r="I38" s="102">
        <f t="shared" si="0"/>
        <v>0</v>
      </c>
      <c r="J38" s="14"/>
      <c r="K38" s="15"/>
      <c r="L38" s="15"/>
    </row>
    <row r="39" spans="1:12" s="16" customFormat="1" ht="17.25" customHeight="1" x14ac:dyDescent="0.25">
      <c r="A39" s="11">
        <v>50</v>
      </c>
      <c r="B39" s="20">
        <v>19010042</v>
      </c>
      <c r="C39" s="21">
        <v>0</v>
      </c>
      <c r="D39" s="23" t="s">
        <v>133</v>
      </c>
      <c r="E39" s="12">
        <v>1</v>
      </c>
      <c r="F39" s="13" t="s">
        <v>6</v>
      </c>
      <c r="G39" s="98">
        <v>329</v>
      </c>
      <c r="H39" s="30"/>
      <c r="I39" s="102">
        <f t="shared" si="0"/>
        <v>0</v>
      </c>
      <c r="J39" s="14"/>
      <c r="K39" s="15"/>
      <c r="L39" s="15"/>
    </row>
    <row r="40" spans="1:12" s="16" customFormat="1" ht="17.25" customHeight="1" x14ac:dyDescent="0.25">
      <c r="A40" s="11">
        <v>50</v>
      </c>
      <c r="B40" s="20">
        <v>19010048</v>
      </c>
      <c r="C40" s="21">
        <v>0</v>
      </c>
      <c r="D40" s="23" t="s">
        <v>134</v>
      </c>
      <c r="E40" s="12">
        <v>1</v>
      </c>
      <c r="F40" s="13" t="s">
        <v>6</v>
      </c>
      <c r="G40" s="98">
        <v>329</v>
      </c>
      <c r="H40" s="30"/>
      <c r="I40" s="102">
        <f t="shared" si="0"/>
        <v>0</v>
      </c>
      <c r="J40" s="14"/>
      <c r="K40" s="15"/>
      <c r="L40" s="15"/>
    </row>
    <row r="41" spans="1:12" s="16" customFormat="1" ht="17.25" customHeight="1" x14ac:dyDescent="0.25">
      <c r="A41" s="11">
        <v>34</v>
      </c>
      <c r="B41" s="20">
        <v>17001000</v>
      </c>
      <c r="C41" s="21">
        <v>0</v>
      </c>
      <c r="D41" s="23" t="s">
        <v>136</v>
      </c>
      <c r="E41" s="12">
        <v>1</v>
      </c>
      <c r="F41" s="13" t="s">
        <v>6</v>
      </c>
      <c r="G41" s="98">
        <v>169.95</v>
      </c>
      <c r="H41" s="30"/>
      <c r="I41" s="102">
        <f t="shared" si="0"/>
        <v>0</v>
      </c>
      <c r="J41" s="14"/>
      <c r="K41" s="15"/>
      <c r="L41" s="15"/>
    </row>
    <row r="42" spans="1:12" s="16" customFormat="1" ht="17.25" customHeight="1" x14ac:dyDescent="0.25">
      <c r="A42" s="11">
        <v>34</v>
      </c>
      <c r="B42" s="20">
        <v>18170038</v>
      </c>
      <c r="C42" s="21">
        <v>0</v>
      </c>
      <c r="D42" s="23" t="s">
        <v>120</v>
      </c>
      <c r="E42" s="12">
        <v>1</v>
      </c>
      <c r="F42" s="13" t="s">
        <v>6</v>
      </c>
      <c r="G42" s="98">
        <v>64.95</v>
      </c>
      <c r="H42" s="30"/>
      <c r="I42" s="102">
        <f t="shared" si="0"/>
        <v>0</v>
      </c>
      <c r="J42" s="14"/>
      <c r="K42" s="15"/>
      <c r="L42" s="15"/>
    </row>
    <row r="43" spans="1:12" s="16" customFormat="1" ht="17.25" customHeight="1" x14ac:dyDescent="0.25">
      <c r="A43" s="11">
        <v>36</v>
      </c>
      <c r="B43" s="20">
        <v>18160038</v>
      </c>
      <c r="C43" s="21">
        <v>0</v>
      </c>
      <c r="D43" s="23" t="s">
        <v>119</v>
      </c>
      <c r="E43" s="12">
        <v>1</v>
      </c>
      <c r="F43" s="13" t="s">
        <v>6</v>
      </c>
      <c r="G43" s="98">
        <v>64.95</v>
      </c>
      <c r="H43" s="30"/>
      <c r="I43" s="102">
        <f t="shared" si="0"/>
        <v>0</v>
      </c>
      <c r="J43" s="14"/>
      <c r="K43" s="15"/>
      <c r="L43" s="15"/>
    </row>
    <row r="44" spans="1:12" s="16" customFormat="1" ht="17.25" customHeight="1" x14ac:dyDescent="0.25">
      <c r="A44" s="11">
        <v>36</v>
      </c>
      <c r="B44" s="20">
        <v>13006050</v>
      </c>
      <c r="C44" s="21">
        <v>0</v>
      </c>
      <c r="D44" s="23" t="s">
        <v>35</v>
      </c>
      <c r="E44" s="12">
        <v>1</v>
      </c>
      <c r="F44" s="13" t="s">
        <v>6</v>
      </c>
      <c r="G44" s="98">
        <v>139.94999999999999</v>
      </c>
      <c r="H44" s="31"/>
      <c r="I44" s="102">
        <f t="shared" si="0"/>
        <v>0</v>
      </c>
      <c r="J44" s="17"/>
      <c r="K44" s="17"/>
      <c r="L44" s="15"/>
    </row>
    <row r="45" spans="1:12" s="16" customFormat="1" ht="17.25" customHeight="1" x14ac:dyDescent="0.25">
      <c r="A45" s="11">
        <v>36</v>
      </c>
      <c r="B45" s="20">
        <v>13007050</v>
      </c>
      <c r="C45" s="21">
        <v>0</v>
      </c>
      <c r="D45" s="23" t="s">
        <v>34</v>
      </c>
      <c r="E45" s="12">
        <v>1</v>
      </c>
      <c r="F45" s="13" t="s">
        <v>6</v>
      </c>
      <c r="G45" s="98">
        <v>139.94999999999999</v>
      </c>
      <c r="H45" s="31"/>
      <c r="I45" s="102">
        <f t="shared" si="0"/>
        <v>0</v>
      </c>
      <c r="J45" s="17"/>
      <c r="K45" s="17"/>
      <c r="L45" s="15"/>
    </row>
    <row r="46" spans="1:12" s="16" customFormat="1" ht="17.25" customHeight="1" x14ac:dyDescent="0.25">
      <c r="A46" s="11">
        <v>34</v>
      </c>
      <c r="B46" s="20">
        <v>13029050</v>
      </c>
      <c r="C46" s="21">
        <v>0</v>
      </c>
      <c r="D46" s="23" t="s">
        <v>54</v>
      </c>
      <c r="E46" s="12">
        <v>1</v>
      </c>
      <c r="F46" s="13" t="s">
        <v>6</v>
      </c>
      <c r="G46" s="98">
        <v>139.94999999999999</v>
      </c>
      <c r="H46" s="31"/>
      <c r="I46" s="102">
        <f t="shared" si="0"/>
        <v>0</v>
      </c>
      <c r="J46" s="17"/>
      <c r="K46" s="17"/>
      <c r="L46" s="15"/>
    </row>
    <row r="47" spans="1:12" s="16" customFormat="1" ht="17.25" customHeight="1" x14ac:dyDescent="0.25">
      <c r="A47" s="11">
        <v>37</v>
      </c>
      <c r="B47" s="20">
        <v>18190038</v>
      </c>
      <c r="C47" s="21">
        <v>1</v>
      </c>
      <c r="D47" s="23" t="s">
        <v>121</v>
      </c>
      <c r="E47" s="12">
        <v>1</v>
      </c>
      <c r="F47" s="13" t="s">
        <v>6</v>
      </c>
      <c r="G47" s="98">
        <v>44.95</v>
      </c>
      <c r="H47" s="30"/>
      <c r="I47" s="102">
        <f t="shared" si="0"/>
        <v>44.95</v>
      </c>
      <c r="J47" s="14"/>
      <c r="K47" s="15"/>
      <c r="L47" s="15"/>
    </row>
    <row r="48" spans="1:12" s="16" customFormat="1" ht="17.25" customHeight="1" x14ac:dyDescent="0.25">
      <c r="A48" s="11">
        <v>38</v>
      </c>
      <c r="B48" s="20">
        <v>18180038</v>
      </c>
      <c r="C48" s="21">
        <v>0</v>
      </c>
      <c r="D48" s="23" t="s">
        <v>122</v>
      </c>
      <c r="E48" s="12">
        <v>1</v>
      </c>
      <c r="F48" s="13" t="s">
        <v>37</v>
      </c>
      <c r="G48" s="98">
        <v>84.95</v>
      </c>
      <c r="H48" s="30"/>
      <c r="I48" s="102">
        <f t="shared" si="0"/>
        <v>0</v>
      </c>
      <c r="J48" s="14"/>
      <c r="K48" s="15"/>
      <c r="L48" s="15"/>
    </row>
    <row r="49" spans="1:12" s="16" customFormat="1" ht="17.25" customHeight="1" x14ac:dyDescent="0.25">
      <c r="A49" s="11">
        <v>39</v>
      </c>
      <c r="B49" s="20">
        <v>20050050</v>
      </c>
      <c r="C49" s="21">
        <v>0</v>
      </c>
      <c r="D49" s="23" t="s">
        <v>146</v>
      </c>
      <c r="E49" s="12">
        <v>1</v>
      </c>
      <c r="F49" s="13" t="s">
        <v>37</v>
      </c>
      <c r="G49" s="98">
        <v>219.95</v>
      </c>
      <c r="H49" s="32"/>
      <c r="I49" s="102">
        <f t="shared" si="0"/>
        <v>0</v>
      </c>
      <c r="J49" s="17"/>
      <c r="K49" s="17"/>
      <c r="L49" s="15"/>
    </row>
    <row r="50" spans="1:12" s="16" customFormat="1" ht="17.25" customHeight="1" x14ac:dyDescent="0.25">
      <c r="A50" s="11">
        <v>40</v>
      </c>
      <c r="B50" s="20">
        <v>18220300</v>
      </c>
      <c r="C50" s="21">
        <v>1</v>
      </c>
      <c r="D50" s="23" t="s">
        <v>123</v>
      </c>
      <c r="E50" s="12">
        <v>1</v>
      </c>
      <c r="F50" s="13" t="s">
        <v>5</v>
      </c>
      <c r="G50" s="98">
        <v>329.95</v>
      </c>
      <c r="H50" s="30"/>
      <c r="I50" s="102">
        <f t="shared" si="0"/>
        <v>329.95</v>
      </c>
      <c r="J50" s="14"/>
      <c r="K50" s="15"/>
      <c r="L50" s="15"/>
    </row>
    <row r="51" spans="1:12" s="16" customFormat="1" ht="17.25" customHeight="1" x14ac:dyDescent="0.25">
      <c r="A51" s="11">
        <v>40</v>
      </c>
      <c r="B51" s="20">
        <v>17012001</v>
      </c>
      <c r="C51" s="21">
        <v>0</v>
      </c>
      <c r="D51" s="23" t="s">
        <v>42</v>
      </c>
      <c r="E51" s="12">
        <v>1</v>
      </c>
      <c r="F51" s="13" t="s">
        <v>6</v>
      </c>
      <c r="G51" s="98">
        <v>26.35</v>
      </c>
      <c r="H51" s="30"/>
      <c r="I51" s="102">
        <f t="shared" si="0"/>
        <v>0</v>
      </c>
      <c r="J51" s="14"/>
      <c r="K51" s="15"/>
      <c r="L51" s="15"/>
    </row>
    <row r="52" spans="1:12" s="16" customFormat="1" ht="17.25" customHeight="1" x14ac:dyDescent="0.25">
      <c r="A52" s="11">
        <v>40</v>
      </c>
      <c r="B52" s="20">
        <v>13012036</v>
      </c>
      <c r="C52" s="21">
        <v>0</v>
      </c>
      <c r="D52" s="23" t="s">
        <v>43</v>
      </c>
      <c r="E52" s="12">
        <v>1</v>
      </c>
      <c r="F52" s="13" t="s">
        <v>0</v>
      </c>
      <c r="G52" s="98">
        <v>25</v>
      </c>
      <c r="H52" s="30"/>
      <c r="I52" s="102">
        <f t="shared" si="0"/>
        <v>0</v>
      </c>
      <c r="J52" s="14"/>
      <c r="K52" s="15"/>
      <c r="L52" s="15"/>
    </row>
    <row r="53" spans="1:12" s="16" customFormat="1" ht="17.25" customHeight="1" x14ac:dyDescent="0.25">
      <c r="A53" s="11">
        <v>40</v>
      </c>
      <c r="B53" s="20">
        <v>13012042</v>
      </c>
      <c r="C53" s="21">
        <v>0</v>
      </c>
      <c r="D53" s="23" t="s">
        <v>44</v>
      </c>
      <c r="E53" s="12">
        <v>1</v>
      </c>
      <c r="F53" s="13" t="s">
        <v>0</v>
      </c>
      <c r="G53" s="98">
        <v>25</v>
      </c>
      <c r="H53" s="30"/>
      <c r="I53" s="102">
        <f t="shared" si="0"/>
        <v>0</v>
      </c>
      <c r="J53" s="14"/>
      <c r="K53" s="15"/>
      <c r="L53" s="15"/>
    </row>
    <row r="54" spans="1:12" s="16" customFormat="1" ht="17.25" customHeight="1" x14ac:dyDescent="0.25">
      <c r="A54" s="11">
        <v>31</v>
      </c>
      <c r="B54" s="20">
        <v>13002032</v>
      </c>
      <c r="C54" s="21">
        <v>0</v>
      </c>
      <c r="D54" s="23" t="s">
        <v>38</v>
      </c>
      <c r="E54" s="12">
        <v>1</v>
      </c>
      <c r="F54" s="13" t="s">
        <v>6</v>
      </c>
      <c r="G54" s="98">
        <v>129.94999999999999</v>
      </c>
      <c r="H54" s="31"/>
      <c r="I54" s="102">
        <f t="shared" ref="I54:I114" si="1">C54*G54</f>
        <v>0</v>
      </c>
      <c r="J54" s="17"/>
      <c r="K54" s="17"/>
      <c r="L54" s="15"/>
    </row>
    <row r="55" spans="1:12" s="16" customFormat="1" ht="17.25" customHeight="1" x14ac:dyDescent="0.25">
      <c r="A55" s="11">
        <v>31</v>
      </c>
      <c r="B55" s="20">
        <v>14004050</v>
      </c>
      <c r="C55" s="21">
        <v>0</v>
      </c>
      <c r="D55" s="23" t="s">
        <v>66</v>
      </c>
      <c r="E55" s="12">
        <v>1</v>
      </c>
      <c r="F55" s="13" t="s">
        <v>6</v>
      </c>
      <c r="G55" s="98">
        <v>199.95</v>
      </c>
      <c r="H55" s="31"/>
      <c r="I55" s="102">
        <f t="shared" si="1"/>
        <v>0</v>
      </c>
      <c r="J55" s="17"/>
      <c r="K55" s="17"/>
      <c r="L55" s="15"/>
    </row>
    <row r="56" spans="1:12" s="16" customFormat="1" ht="17.25" customHeight="1" x14ac:dyDescent="0.25">
      <c r="A56" s="11">
        <v>30</v>
      </c>
      <c r="B56" s="20">
        <v>13005150</v>
      </c>
      <c r="C56" s="21">
        <v>0</v>
      </c>
      <c r="D56" s="24" t="s">
        <v>39</v>
      </c>
      <c r="E56" s="12">
        <v>1</v>
      </c>
      <c r="F56" s="13" t="s">
        <v>6</v>
      </c>
      <c r="G56" s="98">
        <v>449.95</v>
      </c>
      <c r="H56" s="30"/>
      <c r="I56" s="102">
        <f t="shared" si="1"/>
        <v>0</v>
      </c>
      <c r="J56" s="14"/>
      <c r="K56" s="15"/>
      <c r="L56" s="15"/>
    </row>
    <row r="57" spans="1:12" s="16" customFormat="1" ht="17.25" customHeight="1" x14ac:dyDescent="0.25">
      <c r="A57" s="11">
        <v>30</v>
      </c>
      <c r="B57" s="20">
        <v>13005180</v>
      </c>
      <c r="C57" s="21">
        <v>0</v>
      </c>
      <c r="D57" s="24" t="s">
        <v>85</v>
      </c>
      <c r="E57" s="12">
        <v>1</v>
      </c>
      <c r="F57" s="13" t="s">
        <v>6</v>
      </c>
      <c r="G57" s="98">
        <v>599.95000000000005</v>
      </c>
      <c r="H57" s="30"/>
      <c r="I57" s="102">
        <f t="shared" si="1"/>
        <v>0</v>
      </c>
      <c r="J57" s="14"/>
      <c r="K57" s="15"/>
      <c r="L57" s="15"/>
    </row>
    <row r="58" spans="1:12" s="16" customFormat="1" ht="17.25" customHeight="1" x14ac:dyDescent="0.25">
      <c r="A58" s="11">
        <v>30</v>
      </c>
      <c r="B58" s="20">
        <v>14006000</v>
      </c>
      <c r="C58" s="21">
        <v>0</v>
      </c>
      <c r="D58" s="24" t="s">
        <v>83</v>
      </c>
      <c r="E58" s="12">
        <v>1</v>
      </c>
      <c r="F58" s="13" t="s">
        <v>6</v>
      </c>
      <c r="G58" s="98">
        <v>39.950000000000003</v>
      </c>
      <c r="H58" s="30"/>
      <c r="I58" s="102">
        <f t="shared" si="1"/>
        <v>0</v>
      </c>
      <c r="J58" s="14"/>
      <c r="K58" s="15"/>
      <c r="L58" s="15"/>
    </row>
    <row r="59" spans="1:12" s="16" customFormat="1" ht="17.25" customHeight="1" x14ac:dyDescent="0.25">
      <c r="A59" s="11">
        <v>29</v>
      </c>
      <c r="B59" s="20" t="s">
        <v>7</v>
      </c>
      <c r="C59" s="21">
        <v>0</v>
      </c>
      <c r="D59" s="23" t="s">
        <v>19</v>
      </c>
      <c r="E59" s="12">
        <v>1</v>
      </c>
      <c r="F59" s="13" t="s">
        <v>6</v>
      </c>
      <c r="G59" s="98">
        <v>399.95</v>
      </c>
      <c r="H59" s="30"/>
      <c r="I59" s="102">
        <f t="shared" si="1"/>
        <v>0</v>
      </c>
      <c r="J59" s="14"/>
      <c r="K59" s="15"/>
      <c r="L59" s="15"/>
    </row>
    <row r="60" spans="1:12" s="16" customFormat="1" ht="17.25" customHeight="1" x14ac:dyDescent="0.25">
      <c r="A60" s="11">
        <v>29</v>
      </c>
      <c r="B60" s="20">
        <v>20270000</v>
      </c>
      <c r="C60" s="21">
        <v>0</v>
      </c>
      <c r="D60" s="23" t="s">
        <v>20</v>
      </c>
      <c r="E60" s="12">
        <v>1</v>
      </c>
      <c r="F60" s="13" t="s">
        <v>6</v>
      </c>
      <c r="G60" s="98">
        <v>549.95000000000005</v>
      </c>
      <c r="H60" s="30"/>
      <c r="I60" s="102">
        <f t="shared" si="1"/>
        <v>0</v>
      </c>
      <c r="J60" s="14"/>
      <c r="K60" s="15"/>
      <c r="L60" s="15"/>
    </row>
    <row r="61" spans="1:12" s="16" customFormat="1" ht="17.25" customHeight="1" x14ac:dyDescent="0.25">
      <c r="A61" s="11">
        <v>28</v>
      </c>
      <c r="B61" s="20">
        <v>14003000</v>
      </c>
      <c r="C61" s="21">
        <v>0</v>
      </c>
      <c r="D61" s="23" t="s">
        <v>52</v>
      </c>
      <c r="E61" s="12">
        <v>1</v>
      </c>
      <c r="F61" s="13" t="s">
        <v>6</v>
      </c>
      <c r="G61" s="98">
        <v>499.95</v>
      </c>
      <c r="H61" s="31"/>
      <c r="I61" s="102">
        <f t="shared" si="1"/>
        <v>0</v>
      </c>
      <c r="J61" s="17"/>
      <c r="K61" s="17"/>
      <c r="L61" s="15"/>
    </row>
    <row r="62" spans="1:12" s="16" customFormat="1" ht="17.25" customHeight="1" x14ac:dyDescent="0.25">
      <c r="A62" s="11">
        <v>35</v>
      </c>
      <c r="B62" s="20">
        <v>653130</v>
      </c>
      <c r="C62" s="21">
        <v>1</v>
      </c>
      <c r="D62" s="23" t="s">
        <v>70</v>
      </c>
      <c r="E62" s="12">
        <v>1</v>
      </c>
      <c r="F62" s="13" t="s">
        <v>6</v>
      </c>
      <c r="G62" s="98">
        <v>229.95</v>
      </c>
      <c r="H62" s="30"/>
      <c r="I62" s="102">
        <f t="shared" si="1"/>
        <v>229.95</v>
      </c>
      <c r="J62" s="14"/>
      <c r="K62" s="15"/>
      <c r="L62" s="15"/>
    </row>
    <row r="63" spans="1:12" s="16" customFormat="1" ht="17.25" customHeight="1" x14ac:dyDescent="0.25">
      <c r="A63" s="11">
        <v>37</v>
      </c>
      <c r="B63" s="20">
        <v>13008050</v>
      </c>
      <c r="C63" s="21">
        <v>1</v>
      </c>
      <c r="D63" s="23" t="s">
        <v>36</v>
      </c>
      <c r="E63" s="12">
        <v>1</v>
      </c>
      <c r="F63" s="13" t="s">
        <v>5</v>
      </c>
      <c r="G63" s="98">
        <v>104.95</v>
      </c>
      <c r="H63" s="30"/>
      <c r="I63" s="102">
        <f t="shared" si="1"/>
        <v>104.95</v>
      </c>
      <c r="J63" s="14"/>
      <c r="K63" s="15"/>
      <c r="L63" s="15"/>
    </row>
    <row r="64" spans="1:12" s="16" customFormat="1" ht="17.25" customHeight="1" x14ac:dyDescent="0.25">
      <c r="A64" s="11">
        <v>88</v>
      </c>
      <c r="B64" s="20">
        <v>19030100</v>
      </c>
      <c r="C64" s="21">
        <v>0</v>
      </c>
      <c r="D64" s="23" t="s">
        <v>137</v>
      </c>
      <c r="E64" s="12">
        <v>1</v>
      </c>
      <c r="F64" s="13" t="s">
        <v>6</v>
      </c>
      <c r="G64" s="98">
        <v>99.95</v>
      </c>
      <c r="H64" s="30"/>
      <c r="I64" s="102">
        <f t="shared" si="1"/>
        <v>0</v>
      </c>
      <c r="J64" s="14"/>
      <c r="K64" s="15"/>
      <c r="L64" s="15"/>
    </row>
    <row r="65" spans="1:21" s="16" customFormat="1" ht="17.25" customHeight="1" x14ac:dyDescent="0.25">
      <c r="A65" s="11">
        <v>76</v>
      </c>
      <c r="B65" s="20">
        <v>18010060</v>
      </c>
      <c r="C65" s="21">
        <v>0</v>
      </c>
      <c r="D65" s="23" t="s">
        <v>138</v>
      </c>
      <c r="E65" s="12">
        <v>1</v>
      </c>
      <c r="F65" s="13" t="s">
        <v>6</v>
      </c>
      <c r="G65" s="98">
        <v>179.95</v>
      </c>
      <c r="H65" s="30"/>
      <c r="I65" s="102">
        <f t="shared" si="1"/>
        <v>0</v>
      </c>
      <c r="J65" s="14"/>
      <c r="K65" s="15"/>
      <c r="L65" s="15"/>
    </row>
    <row r="66" spans="1:21" s="16" customFormat="1" ht="17.25" customHeight="1" x14ac:dyDescent="0.25">
      <c r="A66" s="11">
        <v>80</v>
      </c>
      <c r="B66" s="20">
        <v>18280150</v>
      </c>
      <c r="C66" s="21">
        <v>0</v>
      </c>
      <c r="D66" s="23" t="s">
        <v>139</v>
      </c>
      <c r="E66" s="12">
        <v>1</v>
      </c>
      <c r="F66" s="13" t="s">
        <v>6</v>
      </c>
      <c r="G66" s="98">
        <v>39.950000000000003</v>
      </c>
      <c r="H66" s="30"/>
      <c r="I66" s="102">
        <f t="shared" si="1"/>
        <v>0</v>
      </c>
      <c r="J66" s="14"/>
      <c r="K66" s="15"/>
      <c r="L66" s="15"/>
    </row>
    <row r="67" spans="1:21" s="16" customFormat="1" ht="17.25" customHeight="1" x14ac:dyDescent="0.25">
      <c r="A67" s="11">
        <v>80</v>
      </c>
      <c r="B67" s="20">
        <v>18280100</v>
      </c>
      <c r="C67" s="21">
        <v>0</v>
      </c>
      <c r="D67" s="23" t="s">
        <v>140</v>
      </c>
      <c r="E67" s="12">
        <v>1</v>
      </c>
      <c r="F67" s="13" t="s">
        <v>6</v>
      </c>
      <c r="G67" s="98">
        <v>31.95</v>
      </c>
      <c r="H67" s="30"/>
      <c r="I67" s="102">
        <f t="shared" si="1"/>
        <v>0</v>
      </c>
      <c r="J67" s="14"/>
      <c r="K67" s="15"/>
      <c r="L67" s="15"/>
    </row>
    <row r="68" spans="1:21" s="16" customFormat="1" ht="17.25" customHeight="1" x14ac:dyDescent="0.25">
      <c r="A68" s="11">
        <v>120</v>
      </c>
      <c r="B68" s="20">
        <v>18250022</v>
      </c>
      <c r="C68" s="21">
        <v>1</v>
      </c>
      <c r="D68" s="23" t="s">
        <v>61</v>
      </c>
      <c r="E68" s="12">
        <v>1</v>
      </c>
      <c r="F68" s="13" t="s">
        <v>6</v>
      </c>
      <c r="G68" s="98">
        <v>89.95</v>
      </c>
      <c r="H68" s="30"/>
      <c r="I68" s="102">
        <f t="shared" si="1"/>
        <v>89.95</v>
      </c>
      <c r="J68" s="14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1" s="16" customFormat="1" ht="17.25" customHeight="1" x14ac:dyDescent="0.25">
      <c r="A69" s="11">
        <v>120</v>
      </c>
      <c r="B69" s="20">
        <v>18250032</v>
      </c>
      <c r="C69" s="21">
        <v>1</v>
      </c>
      <c r="D69" s="23" t="s">
        <v>62</v>
      </c>
      <c r="E69" s="12">
        <v>1</v>
      </c>
      <c r="F69" s="13" t="s">
        <v>6</v>
      </c>
      <c r="G69" s="98">
        <v>99.95</v>
      </c>
      <c r="H69" s="30"/>
      <c r="I69" s="102">
        <f t="shared" si="1"/>
        <v>99.95</v>
      </c>
      <c r="J69" s="14"/>
      <c r="K69" s="15"/>
      <c r="L69" s="15"/>
    </row>
    <row r="70" spans="1:21" s="16" customFormat="1" ht="17.25" customHeight="1" x14ac:dyDescent="0.25">
      <c r="A70" s="11">
        <v>120</v>
      </c>
      <c r="B70" s="20">
        <v>143077</v>
      </c>
      <c r="C70" s="21">
        <v>1</v>
      </c>
      <c r="D70" s="23" t="s">
        <v>71</v>
      </c>
      <c r="E70" s="12">
        <v>1</v>
      </c>
      <c r="F70" s="13" t="s">
        <v>6</v>
      </c>
      <c r="G70" s="98">
        <v>489.95</v>
      </c>
      <c r="H70" s="30"/>
      <c r="I70" s="102">
        <f t="shared" si="1"/>
        <v>489.95</v>
      </c>
      <c r="J70" s="14"/>
      <c r="K70" s="15"/>
      <c r="L70" s="15"/>
    </row>
    <row r="71" spans="1:21" s="16" customFormat="1" ht="17.25" customHeight="1" x14ac:dyDescent="0.25">
      <c r="A71" s="11">
        <v>118</v>
      </c>
      <c r="B71" s="20">
        <v>657005</v>
      </c>
      <c r="C71" s="21">
        <v>2</v>
      </c>
      <c r="D71" s="23" t="s">
        <v>72</v>
      </c>
      <c r="E71" s="12">
        <v>1</v>
      </c>
      <c r="F71" s="13" t="s">
        <v>0</v>
      </c>
      <c r="G71" s="98">
        <v>52.95</v>
      </c>
      <c r="H71" s="30"/>
      <c r="I71" s="102">
        <f t="shared" si="1"/>
        <v>105.9</v>
      </c>
      <c r="J71" s="14"/>
      <c r="K71" s="15"/>
      <c r="L71" s="15"/>
    </row>
    <row r="72" spans="1:21" s="16" customFormat="1" ht="17.25" customHeight="1" x14ac:dyDescent="0.25">
      <c r="A72" s="11">
        <v>118</v>
      </c>
      <c r="B72" s="20">
        <v>657007</v>
      </c>
      <c r="C72" s="21">
        <v>2</v>
      </c>
      <c r="D72" s="23" t="s">
        <v>155</v>
      </c>
      <c r="E72" s="12">
        <v>1</v>
      </c>
      <c r="F72" s="13" t="s">
        <v>0</v>
      </c>
      <c r="G72" s="98">
        <v>54.95</v>
      </c>
      <c r="H72" s="30"/>
      <c r="I72" s="102">
        <f t="shared" si="1"/>
        <v>109.9</v>
      </c>
      <c r="J72" s="14"/>
      <c r="K72" s="15"/>
      <c r="L72" s="15"/>
    </row>
    <row r="73" spans="1:21" s="16" customFormat="1" ht="17.25" customHeight="1" x14ac:dyDescent="0.25">
      <c r="A73" s="11">
        <v>118</v>
      </c>
      <c r="B73" s="20">
        <v>13027150</v>
      </c>
      <c r="C73" s="21">
        <v>2</v>
      </c>
      <c r="D73" s="23" t="s">
        <v>114</v>
      </c>
      <c r="E73" s="12">
        <v>1</v>
      </c>
      <c r="F73" s="13" t="s">
        <v>0</v>
      </c>
      <c r="G73" s="98">
        <v>45.95</v>
      </c>
      <c r="H73" s="30"/>
      <c r="I73" s="102">
        <f t="shared" si="1"/>
        <v>91.9</v>
      </c>
      <c r="J73" s="14"/>
      <c r="K73" s="15"/>
      <c r="L73" s="15"/>
    </row>
    <row r="74" spans="1:21" s="16" customFormat="1" ht="17.25" customHeight="1" x14ac:dyDescent="0.25">
      <c r="A74" s="11">
        <v>118</v>
      </c>
      <c r="B74" s="20">
        <v>22080000</v>
      </c>
      <c r="C74" s="21">
        <v>0</v>
      </c>
      <c r="D74" s="23" t="s">
        <v>154</v>
      </c>
      <c r="E74" s="12">
        <v>1</v>
      </c>
      <c r="F74" s="13" t="s">
        <v>0</v>
      </c>
      <c r="G74" s="98">
        <v>59.95</v>
      </c>
      <c r="H74" s="30"/>
      <c r="I74" s="102">
        <f>C74*G74</f>
        <v>0</v>
      </c>
      <c r="J74" s="14"/>
      <c r="K74" s="15"/>
      <c r="L74" s="15"/>
    </row>
    <row r="75" spans="1:21" s="16" customFormat="1" ht="17.25" customHeight="1" x14ac:dyDescent="0.25">
      <c r="A75" s="11">
        <v>122</v>
      </c>
      <c r="B75" s="20">
        <v>19110000</v>
      </c>
      <c r="C75" s="21">
        <v>1</v>
      </c>
      <c r="D75" s="23" t="s">
        <v>23</v>
      </c>
      <c r="E75" s="12">
        <v>1</v>
      </c>
      <c r="F75" s="13" t="s">
        <v>6</v>
      </c>
      <c r="G75" s="98">
        <v>369.95</v>
      </c>
      <c r="H75" s="30"/>
      <c r="I75" s="102">
        <f>C75*G75</f>
        <v>369.95</v>
      </c>
      <c r="J75" s="14"/>
      <c r="K75" s="15"/>
      <c r="L75" s="15"/>
    </row>
    <row r="76" spans="1:21" s="16" customFormat="1" ht="17.25" customHeight="1" x14ac:dyDescent="0.25">
      <c r="A76" s="11">
        <v>123</v>
      </c>
      <c r="B76" s="20">
        <v>16008000</v>
      </c>
      <c r="C76" s="21">
        <v>1</v>
      </c>
      <c r="D76" s="23" t="s">
        <v>87</v>
      </c>
      <c r="E76" s="12">
        <v>1</v>
      </c>
      <c r="F76" s="13" t="s">
        <v>6</v>
      </c>
      <c r="G76" s="98">
        <v>49.95</v>
      </c>
      <c r="H76" s="30"/>
      <c r="I76" s="102">
        <f t="shared" si="1"/>
        <v>49.95</v>
      </c>
      <c r="J76" s="14"/>
      <c r="K76" s="15"/>
      <c r="L76" s="15"/>
    </row>
    <row r="77" spans="1:21" s="16" customFormat="1" ht="17.25" customHeight="1" x14ac:dyDescent="0.25">
      <c r="A77" s="11">
        <v>119</v>
      </c>
      <c r="B77" s="20" t="s">
        <v>10</v>
      </c>
      <c r="C77" s="21">
        <v>0</v>
      </c>
      <c r="D77" s="23" t="s">
        <v>24</v>
      </c>
      <c r="E77" s="12">
        <v>1</v>
      </c>
      <c r="F77" s="13" t="s">
        <v>6</v>
      </c>
      <c r="G77" s="98">
        <v>14.95</v>
      </c>
      <c r="H77" s="30"/>
      <c r="I77" s="102">
        <f t="shared" si="1"/>
        <v>0</v>
      </c>
      <c r="J77" s="14"/>
      <c r="K77" s="15"/>
      <c r="L77" s="15"/>
    </row>
    <row r="78" spans="1:21" s="16" customFormat="1" ht="17.25" customHeight="1" x14ac:dyDescent="0.25">
      <c r="A78" s="11">
        <v>124</v>
      </c>
      <c r="B78" s="20">
        <v>13003050</v>
      </c>
      <c r="C78" s="21">
        <v>1</v>
      </c>
      <c r="D78" s="23" t="s">
        <v>67</v>
      </c>
      <c r="E78" s="12">
        <v>1</v>
      </c>
      <c r="F78" s="13" t="s">
        <v>6</v>
      </c>
      <c r="G78" s="98">
        <v>189.95</v>
      </c>
      <c r="H78" s="30"/>
      <c r="I78" s="102">
        <f t="shared" si="1"/>
        <v>189.95</v>
      </c>
      <c r="J78" s="14"/>
      <c r="K78" s="15"/>
      <c r="L78" s="15"/>
    </row>
    <row r="79" spans="1:21" s="16" customFormat="1" ht="17.25" customHeight="1" x14ac:dyDescent="0.25">
      <c r="A79" s="11">
        <v>124</v>
      </c>
      <c r="B79" s="20">
        <v>16001100</v>
      </c>
      <c r="C79" s="21">
        <v>1</v>
      </c>
      <c r="D79" s="23" t="s">
        <v>145</v>
      </c>
      <c r="E79" s="12">
        <v>1</v>
      </c>
      <c r="F79" s="13" t="s">
        <v>6</v>
      </c>
      <c r="G79" s="98">
        <v>299.95</v>
      </c>
      <c r="H79" s="30"/>
      <c r="I79" s="102">
        <f t="shared" si="1"/>
        <v>299.95</v>
      </c>
      <c r="J79" s="14"/>
      <c r="K79" s="15"/>
      <c r="L79" s="15"/>
    </row>
    <row r="80" spans="1:21" s="16" customFormat="1" ht="17.25" customHeight="1" x14ac:dyDescent="0.25">
      <c r="A80" s="11">
        <v>38</v>
      </c>
      <c r="B80" s="20">
        <v>653220</v>
      </c>
      <c r="C80" s="21">
        <v>1</v>
      </c>
      <c r="D80" s="23" t="s">
        <v>18</v>
      </c>
      <c r="E80" s="12">
        <v>1</v>
      </c>
      <c r="F80" s="13" t="s">
        <v>6</v>
      </c>
      <c r="G80" s="98">
        <v>219.95</v>
      </c>
      <c r="H80" s="31"/>
      <c r="I80" s="102">
        <f t="shared" si="1"/>
        <v>219.95</v>
      </c>
      <c r="J80" s="17"/>
      <c r="K80" s="17"/>
      <c r="L80" s="15"/>
    </row>
    <row r="81" spans="1:12" s="16" customFormat="1" ht="17.25" customHeight="1" x14ac:dyDescent="0.25">
      <c r="A81" s="11">
        <v>123</v>
      </c>
      <c r="B81" s="20">
        <v>13022050</v>
      </c>
      <c r="C81" s="21">
        <v>1</v>
      </c>
      <c r="D81" s="23" t="s">
        <v>40</v>
      </c>
      <c r="E81" s="12">
        <v>1</v>
      </c>
      <c r="F81" s="13" t="s">
        <v>6</v>
      </c>
      <c r="G81" s="98">
        <v>139.94999999999999</v>
      </c>
      <c r="H81" s="30"/>
      <c r="I81" s="102">
        <f t="shared" si="1"/>
        <v>139.94999999999999</v>
      </c>
      <c r="J81" s="14"/>
      <c r="K81" s="15"/>
      <c r="L81" s="15"/>
    </row>
    <row r="82" spans="1:12" s="16" customFormat="1" ht="17.25" customHeight="1" x14ac:dyDescent="0.25">
      <c r="A82" s="11">
        <v>70</v>
      </c>
      <c r="B82" s="20">
        <v>144140</v>
      </c>
      <c r="C82" s="21">
        <v>0</v>
      </c>
      <c r="D82" s="23" t="s">
        <v>55</v>
      </c>
      <c r="E82" s="12">
        <v>1</v>
      </c>
      <c r="F82" s="13" t="s">
        <v>6</v>
      </c>
      <c r="G82" s="98">
        <v>28.95</v>
      </c>
      <c r="H82" s="31"/>
      <c r="I82" s="102">
        <f t="shared" si="1"/>
        <v>0</v>
      </c>
      <c r="J82" s="17"/>
      <c r="K82" s="17"/>
      <c r="L82" s="15"/>
    </row>
    <row r="83" spans="1:12" s="16" customFormat="1" ht="17.25" customHeight="1" x14ac:dyDescent="0.25">
      <c r="A83" s="11">
        <v>152</v>
      </c>
      <c r="B83" s="20">
        <v>13030001</v>
      </c>
      <c r="C83" s="21">
        <v>0</v>
      </c>
      <c r="D83" s="23" t="s">
        <v>68</v>
      </c>
      <c r="E83" s="12">
        <v>1</v>
      </c>
      <c r="F83" s="13" t="s">
        <v>0</v>
      </c>
      <c r="G83" s="98">
        <v>39.950000000000003</v>
      </c>
      <c r="H83" s="30"/>
      <c r="I83" s="102">
        <f t="shared" si="1"/>
        <v>0</v>
      </c>
      <c r="J83" s="14"/>
      <c r="K83" s="15"/>
      <c r="L83" s="15"/>
    </row>
    <row r="84" spans="1:12" s="16" customFormat="1" ht="17.25" customHeight="1" x14ac:dyDescent="0.25">
      <c r="A84" s="11">
        <v>153</v>
      </c>
      <c r="B84" s="20" t="s">
        <v>80</v>
      </c>
      <c r="C84" s="21">
        <v>0</v>
      </c>
      <c r="D84" s="23" t="s">
        <v>84</v>
      </c>
      <c r="E84" s="12">
        <v>1</v>
      </c>
      <c r="F84" s="13" t="s">
        <v>6</v>
      </c>
      <c r="G84" s="98">
        <v>13.95</v>
      </c>
      <c r="H84" s="30"/>
      <c r="I84" s="102">
        <f t="shared" si="1"/>
        <v>0</v>
      </c>
      <c r="J84" s="14"/>
      <c r="K84" s="15"/>
      <c r="L84" s="15"/>
    </row>
    <row r="85" spans="1:12" s="16" customFormat="1" ht="17.25" customHeight="1" x14ac:dyDescent="0.25">
      <c r="A85" s="11">
        <v>126</v>
      </c>
      <c r="B85" s="20">
        <v>143029</v>
      </c>
      <c r="C85" s="21">
        <v>1</v>
      </c>
      <c r="D85" s="23" t="s">
        <v>73</v>
      </c>
      <c r="E85" s="12">
        <v>1</v>
      </c>
      <c r="F85" s="13" t="s">
        <v>6</v>
      </c>
      <c r="G85" s="98">
        <v>13.91</v>
      </c>
      <c r="H85" s="30">
        <v>13.5</v>
      </c>
      <c r="I85" s="102">
        <f>C85*G85</f>
        <v>13.91</v>
      </c>
      <c r="J85" s="14"/>
      <c r="K85" s="15"/>
      <c r="L85" s="15"/>
    </row>
    <row r="86" spans="1:12" s="16" customFormat="1" ht="17.25" customHeight="1" x14ac:dyDescent="0.25">
      <c r="A86" s="11">
        <v>126</v>
      </c>
      <c r="B86" s="20">
        <v>143030</v>
      </c>
      <c r="C86" s="21">
        <v>1</v>
      </c>
      <c r="D86" s="23" t="s">
        <v>74</v>
      </c>
      <c r="E86" s="12">
        <v>1</v>
      </c>
      <c r="F86" s="13" t="s">
        <v>6</v>
      </c>
      <c r="G86" s="98">
        <v>14.94</v>
      </c>
      <c r="H86" s="30"/>
      <c r="I86" s="102">
        <f t="shared" si="1"/>
        <v>14.94</v>
      </c>
      <c r="J86" s="14"/>
      <c r="K86" s="15"/>
      <c r="L86" s="15"/>
    </row>
    <row r="87" spans="1:12" s="16" customFormat="1" ht="17.25" customHeight="1" x14ac:dyDescent="0.25">
      <c r="A87" s="11">
        <v>126</v>
      </c>
      <c r="B87" s="20">
        <v>143031</v>
      </c>
      <c r="C87" s="21">
        <v>1</v>
      </c>
      <c r="D87" s="23" t="s">
        <v>75</v>
      </c>
      <c r="E87" s="12">
        <v>1</v>
      </c>
      <c r="F87" s="13" t="s">
        <v>6</v>
      </c>
      <c r="G87" s="98">
        <v>15.81</v>
      </c>
      <c r="H87" s="30"/>
      <c r="I87" s="102">
        <f t="shared" si="1"/>
        <v>15.81</v>
      </c>
      <c r="J87" s="14"/>
      <c r="K87" s="15"/>
      <c r="L87" s="15"/>
    </row>
    <row r="88" spans="1:12" s="16" customFormat="1" ht="17.25" customHeight="1" x14ac:dyDescent="0.25">
      <c r="A88" s="11">
        <v>126</v>
      </c>
      <c r="B88" s="20">
        <v>143037</v>
      </c>
      <c r="C88" s="21">
        <v>2</v>
      </c>
      <c r="D88" s="23" t="s">
        <v>76</v>
      </c>
      <c r="E88" s="12">
        <v>1</v>
      </c>
      <c r="F88" s="13" t="s">
        <v>6</v>
      </c>
      <c r="G88" s="98">
        <v>17</v>
      </c>
      <c r="H88" s="30"/>
      <c r="I88" s="102">
        <f t="shared" si="1"/>
        <v>34</v>
      </c>
      <c r="J88" s="14"/>
      <c r="K88" s="15"/>
      <c r="L88" s="15"/>
    </row>
    <row r="89" spans="1:12" s="16" customFormat="1" ht="17.25" customHeight="1" x14ac:dyDescent="0.25">
      <c r="A89" s="11">
        <v>127</v>
      </c>
      <c r="B89" s="20">
        <v>22120000</v>
      </c>
      <c r="C89" s="21">
        <v>1</v>
      </c>
      <c r="D89" s="23" t="s">
        <v>152</v>
      </c>
      <c r="E89" s="12">
        <v>1</v>
      </c>
      <c r="F89" s="13" t="s">
        <v>6</v>
      </c>
      <c r="G89" s="98">
        <v>149.94999999999999</v>
      </c>
      <c r="H89" s="30"/>
      <c r="I89" s="102">
        <f t="shared" si="1"/>
        <v>149.94999999999999</v>
      </c>
      <c r="J89" s="14"/>
      <c r="K89" s="15"/>
      <c r="L89" s="15"/>
    </row>
    <row r="90" spans="1:12" s="16" customFormat="1" ht="17.25" customHeight="1" x14ac:dyDescent="0.25">
      <c r="A90" s="11">
        <v>127</v>
      </c>
      <c r="B90" s="20">
        <v>18260000</v>
      </c>
      <c r="C90" s="21">
        <v>0</v>
      </c>
      <c r="D90" s="23" t="s">
        <v>29</v>
      </c>
      <c r="E90" s="12">
        <v>1</v>
      </c>
      <c r="F90" s="13" t="s">
        <v>6</v>
      </c>
      <c r="G90" s="98">
        <v>99.95</v>
      </c>
      <c r="H90" s="30"/>
      <c r="I90" s="102">
        <f t="shared" si="1"/>
        <v>0</v>
      </c>
      <c r="J90" s="14"/>
      <c r="K90" s="15"/>
      <c r="L90" s="15"/>
    </row>
    <row r="91" spans="1:12" s="16" customFormat="1" ht="17.25" customHeight="1" x14ac:dyDescent="0.25">
      <c r="A91" s="11">
        <v>126</v>
      </c>
      <c r="B91" s="20">
        <v>17004000</v>
      </c>
      <c r="C91" s="21">
        <v>0</v>
      </c>
      <c r="D91" s="23" t="s">
        <v>116</v>
      </c>
      <c r="E91" s="12">
        <v>1</v>
      </c>
      <c r="F91" s="13" t="s">
        <v>6</v>
      </c>
      <c r="G91" s="98">
        <v>29.95</v>
      </c>
      <c r="H91" s="30"/>
      <c r="I91" s="102">
        <f t="shared" si="1"/>
        <v>0</v>
      </c>
      <c r="J91" s="14"/>
      <c r="K91" s="15"/>
      <c r="L91" s="15"/>
    </row>
    <row r="92" spans="1:12" s="16" customFormat="1" ht="17.25" customHeight="1" x14ac:dyDescent="0.25">
      <c r="A92" s="11">
        <v>137</v>
      </c>
      <c r="B92" s="20">
        <v>143000</v>
      </c>
      <c r="C92" s="21">
        <v>2</v>
      </c>
      <c r="D92" s="23" t="s">
        <v>49</v>
      </c>
      <c r="E92" s="12">
        <v>1</v>
      </c>
      <c r="F92" s="13" t="s">
        <v>6</v>
      </c>
      <c r="G92" s="98">
        <v>69.95</v>
      </c>
      <c r="H92" s="31"/>
      <c r="I92" s="102">
        <f t="shared" si="1"/>
        <v>139.9</v>
      </c>
      <c r="J92" s="17"/>
      <c r="K92" s="17"/>
      <c r="L92" s="15"/>
    </row>
    <row r="93" spans="1:12" s="16" customFormat="1" ht="17.25" customHeight="1" x14ac:dyDescent="0.25">
      <c r="A93" s="11">
        <v>137</v>
      </c>
      <c r="B93" s="20">
        <v>18271000</v>
      </c>
      <c r="C93" s="21">
        <v>1</v>
      </c>
      <c r="D93" s="23" t="s">
        <v>26</v>
      </c>
      <c r="E93" s="12">
        <v>1</v>
      </c>
      <c r="F93" s="13" t="s">
        <v>5</v>
      </c>
      <c r="G93" s="98">
        <v>99.95</v>
      </c>
      <c r="H93" s="30"/>
      <c r="I93" s="102">
        <f t="shared" si="1"/>
        <v>99.95</v>
      </c>
      <c r="J93" s="14"/>
      <c r="K93" s="15"/>
      <c r="L93" s="15"/>
    </row>
    <row r="94" spans="1:12" s="16" customFormat="1" ht="17.25" customHeight="1" x14ac:dyDescent="0.25">
      <c r="A94" s="11">
        <v>137</v>
      </c>
      <c r="B94" s="20">
        <v>18272000</v>
      </c>
      <c r="C94" s="21">
        <v>0</v>
      </c>
      <c r="D94" s="23" t="s">
        <v>27</v>
      </c>
      <c r="E94" s="12">
        <v>1</v>
      </c>
      <c r="F94" s="13" t="s">
        <v>5</v>
      </c>
      <c r="G94" s="98">
        <v>99.95</v>
      </c>
      <c r="H94" s="30"/>
      <c r="I94" s="102">
        <f t="shared" si="1"/>
        <v>0</v>
      </c>
      <c r="J94" s="14"/>
      <c r="K94" s="15"/>
      <c r="L94" s="15"/>
    </row>
    <row r="95" spans="1:12" s="16" customFormat="1" ht="17.25" customHeight="1" x14ac:dyDescent="0.25">
      <c r="A95" s="11">
        <v>138</v>
      </c>
      <c r="B95" s="20">
        <v>142020</v>
      </c>
      <c r="C95" s="21">
        <v>0</v>
      </c>
      <c r="D95" s="23" t="s">
        <v>93</v>
      </c>
      <c r="E95" s="12">
        <v>1</v>
      </c>
      <c r="F95" s="13" t="s">
        <v>5</v>
      </c>
      <c r="G95" s="98">
        <v>11.95</v>
      </c>
      <c r="H95" s="31"/>
      <c r="I95" s="102">
        <f t="shared" si="1"/>
        <v>0</v>
      </c>
      <c r="J95" s="17"/>
      <c r="K95" s="17"/>
      <c r="L95" s="15"/>
    </row>
    <row r="96" spans="1:12" s="16" customFormat="1" ht="17.25" customHeight="1" x14ac:dyDescent="0.25">
      <c r="A96" s="11">
        <v>138</v>
      </c>
      <c r="B96" s="20">
        <v>143016</v>
      </c>
      <c r="C96" s="21">
        <v>0</v>
      </c>
      <c r="D96" s="23" t="s">
        <v>30</v>
      </c>
      <c r="E96" s="12">
        <v>1</v>
      </c>
      <c r="F96" s="13" t="s">
        <v>0</v>
      </c>
      <c r="G96" s="98">
        <v>62.95</v>
      </c>
      <c r="H96" s="30"/>
      <c r="I96" s="102">
        <f t="shared" si="1"/>
        <v>0</v>
      </c>
      <c r="J96" s="14"/>
      <c r="K96" s="15"/>
      <c r="L96" s="15"/>
    </row>
    <row r="97" spans="1:12" s="16" customFormat="1" ht="17.25" customHeight="1" x14ac:dyDescent="0.25">
      <c r="A97" s="11">
        <v>138</v>
      </c>
      <c r="B97" s="20">
        <v>143018</v>
      </c>
      <c r="C97" s="21">
        <v>0</v>
      </c>
      <c r="D97" s="23" t="s">
        <v>31</v>
      </c>
      <c r="E97" s="12">
        <v>1</v>
      </c>
      <c r="F97" s="13" t="s">
        <v>0</v>
      </c>
      <c r="G97" s="98">
        <v>94.95</v>
      </c>
      <c r="H97" s="30"/>
      <c r="I97" s="102">
        <f t="shared" si="1"/>
        <v>0</v>
      </c>
      <c r="J97" s="14"/>
      <c r="K97" s="15"/>
      <c r="L97" s="15"/>
    </row>
    <row r="98" spans="1:12" s="16" customFormat="1" ht="17.25" customHeight="1" x14ac:dyDescent="0.25">
      <c r="A98" s="11">
        <v>138</v>
      </c>
      <c r="B98" s="20">
        <v>143222</v>
      </c>
      <c r="C98" s="21">
        <v>0</v>
      </c>
      <c r="D98" s="23" t="s">
        <v>59</v>
      </c>
      <c r="E98" s="12">
        <v>1</v>
      </c>
      <c r="F98" s="13" t="s">
        <v>0</v>
      </c>
      <c r="G98" s="98">
        <v>85.95</v>
      </c>
      <c r="H98" s="30"/>
      <c r="I98" s="102">
        <f t="shared" si="1"/>
        <v>0</v>
      </c>
      <c r="J98" s="14"/>
      <c r="K98" s="15"/>
      <c r="L98" s="15"/>
    </row>
    <row r="99" spans="1:12" s="16" customFormat="1" ht="17.25" customHeight="1" x14ac:dyDescent="0.25">
      <c r="A99" s="11">
        <v>138</v>
      </c>
      <c r="B99" s="20">
        <v>143224</v>
      </c>
      <c r="C99" s="21">
        <v>2</v>
      </c>
      <c r="D99" s="23" t="s">
        <v>60</v>
      </c>
      <c r="E99" s="12">
        <v>1</v>
      </c>
      <c r="F99" s="13" t="s">
        <v>0</v>
      </c>
      <c r="G99" s="98">
        <v>104.95</v>
      </c>
      <c r="H99" s="30"/>
      <c r="I99" s="102">
        <f t="shared" si="1"/>
        <v>209.9</v>
      </c>
      <c r="J99" s="14"/>
      <c r="K99" s="15"/>
      <c r="L99" s="15"/>
    </row>
    <row r="100" spans="1:12" s="16" customFormat="1" ht="17.25" customHeight="1" x14ac:dyDescent="0.25">
      <c r="A100" s="11">
        <v>138</v>
      </c>
      <c r="B100" s="20">
        <v>13019000</v>
      </c>
      <c r="C100" s="21">
        <v>1</v>
      </c>
      <c r="D100" s="23" t="s">
        <v>58</v>
      </c>
      <c r="E100" s="12">
        <v>1</v>
      </c>
      <c r="F100" s="13" t="s">
        <v>6</v>
      </c>
      <c r="G100" s="98">
        <v>139.94999999999999</v>
      </c>
      <c r="H100" s="30"/>
      <c r="I100" s="102">
        <f t="shared" si="1"/>
        <v>139.94999999999999</v>
      </c>
      <c r="J100" s="14"/>
      <c r="K100" s="15"/>
      <c r="L100" s="15"/>
    </row>
    <row r="101" spans="1:12" s="16" customFormat="1" ht="17.25" customHeight="1" x14ac:dyDescent="0.25">
      <c r="A101" s="11">
        <v>134</v>
      </c>
      <c r="B101" s="20">
        <v>654005</v>
      </c>
      <c r="C101" s="21">
        <v>1</v>
      </c>
      <c r="D101" s="23" t="s">
        <v>56</v>
      </c>
      <c r="E101" s="12">
        <v>1</v>
      </c>
      <c r="F101" s="13" t="s">
        <v>5</v>
      </c>
      <c r="G101" s="98">
        <v>249.95</v>
      </c>
      <c r="H101" s="30"/>
      <c r="I101" s="102">
        <f t="shared" si="1"/>
        <v>249.95</v>
      </c>
      <c r="J101" s="14"/>
      <c r="K101" s="15"/>
      <c r="L101" s="15"/>
    </row>
    <row r="102" spans="1:12" s="16" customFormat="1" ht="17.25" customHeight="1" x14ac:dyDescent="0.25">
      <c r="A102" s="11">
        <v>135</v>
      </c>
      <c r="B102" s="20">
        <v>14005000</v>
      </c>
      <c r="C102" s="21">
        <v>1</v>
      </c>
      <c r="D102" s="23" t="s">
        <v>57</v>
      </c>
      <c r="E102" s="12">
        <v>1</v>
      </c>
      <c r="F102" s="13" t="s">
        <v>5</v>
      </c>
      <c r="G102" s="98">
        <v>249.95</v>
      </c>
      <c r="H102" s="30"/>
      <c r="I102" s="102">
        <f t="shared" si="1"/>
        <v>249.95</v>
      </c>
      <c r="J102" s="14"/>
      <c r="K102" s="15"/>
      <c r="L102" s="15"/>
    </row>
    <row r="103" spans="1:12" s="16" customFormat="1" ht="17.25" customHeight="1" x14ac:dyDescent="0.25">
      <c r="A103" s="11">
        <v>136</v>
      </c>
      <c r="B103" s="20">
        <v>17003000</v>
      </c>
      <c r="C103" s="21">
        <v>1</v>
      </c>
      <c r="D103" s="23" t="s">
        <v>115</v>
      </c>
      <c r="E103" s="12">
        <v>1</v>
      </c>
      <c r="F103" s="13" t="s">
        <v>5</v>
      </c>
      <c r="G103" s="98">
        <v>249.95</v>
      </c>
      <c r="H103" s="30"/>
      <c r="I103" s="102">
        <f t="shared" si="1"/>
        <v>249.95</v>
      </c>
      <c r="J103" s="14"/>
      <c r="K103" s="15"/>
      <c r="L103" s="15"/>
    </row>
    <row r="104" spans="1:12" s="16" customFormat="1" ht="17.25" customHeight="1" x14ac:dyDescent="0.25">
      <c r="A104" s="11">
        <v>136</v>
      </c>
      <c r="B104" s="20">
        <v>22160000</v>
      </c>
      <c r="C104" s="21">
        <v>1</v>
      </c>
      <c r="D104" s="23" t="s">
        <v>153</v>
      </c>
      <c r="E104" s="12">
        <v>1</v>
      </c>
      <c r="F104" s="13" t="s">
        <v>5</v>
      </c>
      <c r="G104" s="98">
        <v>269.95</v>
      </c>
      <c r="H104" s="30"/>
      <c r="I104" s="102">
        <f>C104*G104</f>
        <v>269.95</v>
      </c>
      <c r="J104" s="14"/>
      <c r="K104" s="15"/>
      <c r="L104" s="15"/>
    </row>
    <row r="105" spans="1:12" s="16" customFormat="1" ht="17.25" customHeight="1" x14ac:dyDescent="0.25">
      <c r="A105" s="11">
        <v>130</v>
      </c>
      <c r="B105" s="20">
        <v>173108</v>
      </c>
      <c r="C105" s="21">
        <v>0</v>
      </c>
      <c r="D105" s="23" t="s">
        <v>77</v>
      </c>
      <c r="E105" s="12">
        <v>1</v>
      </c>
      <c r="F105" s="13" t="s">
        <v>6</v>
      </c>
      <c r="G105" s="98">
        <v>299.95</v>
      </c>
      <c r="H105" s="30"/>
      <c r="I105" s="102">
        <f t="shared" si="1"/>
        <v>0</v>
      </c>
      <c r="J105" s="14"/>
      <c r="K105" s="15"/>
      <c r="L105" s="15"/>
    </row>
    <row r="106" spans="1:12" s="16" customFormat="1" ht="17.25" customHeight="1" x14ac:dyDescent="0.25">
      <c r="A106" s="11">
        <v>130</v>
      </c>
      <c r="B106" s="20">
        <v>173110</v>
      </c>
      <c r="C106" s="21">
        <v>1</v>
      </c>
      <c r="D106" s="23" t="s">
        <v>28</v>
      </c>
      <c r="E106" s="12">
        <v>1</v>
      </c>
      <c r="F106" s="13" t="s">
        <v>6</v>
      </c>
      <c r="G106" s="98">
        <v>109.95</v>
      </c>
      <c r="H106" s="30"/>
      <c r="I106" s="102">
        <f t="shared" si="1"/>
        <v>109.95</v>
      </c>
      <c r="J106" s="14"/>
      <c r="K106" s="15"/>
      <c r="L106" s="15"/>
    </row>
    <row r="107" spans="1:12" s="16" customFormat="1" ht="17.25" customHeight="1" x14ac:dyDescent="0.25">
      <c r="A107" s="11">
        <v>140</v>
      </c>
      <c r="B107" s="20">
        <v>17005000</v>
      </c>
      <c r="C107" s="21">
        <v>0</v>
      </c>
      <c r="D107" s="23" t="s">
        <v>65</v>
      </c>
      <c r="E107" s="12">
        <v>1</v>
      </c>
      <c r="F107" s="13" t="s">
        <v>6</v>
      </c>
      <c r="G107" s="98">
        <v>32.950000000000003</v>
      </c>
      <c r="H107" s="30"/>
      <c r="I107" s="102">
        <f t="shared" si="1"/>
        <v>0</v>
      </c>
      <c r="J107" s="14"/>
      <c r="K107" s="15"/>
      <c r="L107" s="15"/>
    </row>
    <row r="108" spans="1:12" s="16" customFormat="1" ht="17.25" customHeight="1" x14ac:dyDescent="0.25">
      <c r="A108" s="11">
        <v>142</v>
      </c>
      <c r="B108" s="20">
        <v>653003</v>
      </c>
      <c r="C108" s="21">
        <v>0</v>
      </c>
      <c r="D108" s="23" t="s">
        <v>63</v>
      </c>
      <c r="E108" s="12">
        <v>1</v>
      </c>
      <c r="F108" s="13" t="s">
        <v>6</v>
      </c>
      <c r="G108" s="98">
        <v>75</v>
      </c>
      <c r="H108" s="30"/>
      <c r="I108" s="102">
        <f t="shared" si="1"/>
        <v>0</v>
      </c>
      <c r="J108" s="14"/>
      <c r="K108" s="15"/>
      <c r="L108" s="15"/>
    </row>
    <row r="109" spans="1:12" s="16" customFormat="1" ht="17.25" customHeight="1" x14ac:dyDescent="0.25">
      <c r="A109" s="11">
        <v>142</v>
      </c>
      <c r="B109" s="20">
        <v>19120060</v>
      </c>
      <c r="C109" s="21">
        <v>0</v>
      </c>
      <c r="D109" s="23" t="s">
        <v>141</v>
      </c>
      <c r="E109" s="12">
        <v>1</v>
      </c>
      <c r="F109" s="13" t="s">
        <v>6</v>
      </c>
      <c r="G109" s="98">
        <v>79.95</v>
      </c>
      <c r="H109" s="30"/>
      <c r="I109" s="102">
        <f t="shared" si="1"/>
        <v>0</v>
      </c>
      <c r="J109" s="14"/>
      <c r="K109" s="15"/>
      <c r="L109" s="15"/>
    </row>
    <row r="110" spans="1:12" s="16" customFormat="1" ht="17.25" customHeight="1" x14ac:dyDescent="0.25">
      <c r="A110" s="11">
        <v>140</v>
      </c>
      <c r="B110" s="20">
        <v>13028000</v>
      </c>
      <c r="C110" s="21">
        <v>1</v>
      </c>
      <c r="D110" s="23" t="s">
        <v>94</v>
      </c>
      <c r="E110" s="12">
        <v>1</v>
      </c>
      <c r="F110" s="13" t="s">
        <v>5</v>
      </c>
      <c r="G110" s="98">
        <v>229.95</v>
      </c>
      <c r="H110" s="30"/>
      <c r="I110" s="102">
        <f t="shared" si="1"/>
        <v>229.95</v>
      </c>
      <c r="J110" s="14"/>
      <c r="K110" s="15"/>
      <c r="L110" s="15"/>
    </row>
    <row r="111" spans="1:12" s="16" customFormat="1" ht="17.25" customHeight="1" x14ac:dyDescent="0.25">
      <c r="A111" s="11">
        <v>140</v>
      </c>
      <c r="B111" s="20">
        <v>13028001</v>
      </c>
      <c r="C111" s="21">
        <v>0</v>
      </c>
      <c r="D111" s="23" t="s">
        <v>128</v>
      </c>
      <c r="E111" s="12">
        <v>1</v>
      </c>
      <c r="F111" s="13" t="s">
        <v>6</v>
      </c>
      <c r="G111" s="98">
        <v>59.95</v>
      </c>
      <c r="H111" s="30"/>
      <c r="I111" s="102">
        <f t="shared" si="1"/>
        <v>0</v>
      </c>
      <c r="J111" s="14"/>
      <c r="K111" s="15"/>
      <c r="L111" s="15"/>
    </row>
    <row r="112" spans="1:12" s="16" customFormat="1" ht="17.25" customHeight="1" x14ac:dyDescent="0.25">
      <c r="A112" s="11">
        <v>140</v>
      </c>
      <c r="B112" s="20">
        <v>13028002</v>
      </c>
      <c r="C112" s="21">
        <v>0</v>
      </c>
      <c r="D112" s="23" t="s">
        <v>129</v>
      </c>
      <c r="E112" s="12">
        <v>1</v>
      </c>
      <c r="F112" s="13" t="s">
        <v>6</v>
      </c>
      <c r="G112" s="98">
        <v>59.95</v>
      </c>
      <c r="H112" s="30"/>
      <c r="I112" s="102">
        <f t="shared" si="1"/>
        <v>0</v>
      </c>
      <c r="J112" s="14"/>
      <c r="K112" s="15"/>
      <c r="L112" s="15"/>
    </row>
    <row r="113" spans="1:12" s="16" customFormat="1" ht="17.25" customHeight="1" x14ac:dyDescent="0.25">
      <c r="A113" s="11">
        <v>140</v>
      </c>
      <c r="B113" s="20">
        <v>13028003</v>
      </c>
      <c r="C113" s="21">
        <v>0</v>
      </c>
      <c r="D113" s="23" t="s">
        <v>130</v>
      </c>
      <c r="E113" s="12">
        <v>1</v>
      </c>
      <c r="F113" s="13" t="s">
        <v>6</v>
      </c>
      <c r="G113" s="98">
        <v>59.95</v>
      </c>
      <c r="H113" s="30"/>
      <c r="I113" s="102">
        <f t="shared" si="1"/>
        <v>0</v>
      </c>
      <c r="J113" s="14"/>
      <c r="K113" s="15"/>
      <c r="L113" s="15"/>
    </row>
    <row r="114" spans="1:12" s="16" customFormat="1" ht="17.25" customHeight="1" x14ac:dyDescent="0.25">
      <c r="A114" s="11">
        <v>140</v>
      </c>
      <c r="B114" s="20">
        <v>13028004</v>
      </c>
      <c r="C114" s="21">
        <v>0</v>
      </c>
      <c r="D114" s="23" t="s">
        <v>131</v>
      </c>
      <c r="E114" s="12">
        <v>1</v>
      </c>
      <c r="F114" s="13" t="s">
        <v>6</v>
      </c>
      <c r="G114" s="98">
        <v>59.95</v>
      </c>
      <c r="H114" s="30"/>
      <c r="I114" s="102">
        <f t="shared" si="1"/>
        <v>0</v>
      </c>
      <c r="J114" s="14"/>
      <c r="K114" s="15"/>
      <c r="L114" s="15"/>
    </row>
    <row r="115" spans="1:12" s="16" customFormat="1" ht="17.25" customHeight="1" x14ac:dyDescent="0.25">
      <c r="A115" s="11">
        <v>140</v>
      </c>
      <c r="B115" s="20">
        <v>20110000</v>
      </c>
      <c r="C115" s="21">
        <v>1</v>
      </c>
      <c r="D115" s="23" t="s">
        <v>147</v>
      </c>
      <c r="E115" s="12">
        <v>1</v>
      </c>
      <c r="F115" s="13" t="s">
        <v>6</v>
      </c>
      <c r="G115" s="98">
        <v>199.95</v>
      </c>
      <c r="H115" s="30"/>
      <c r="I115" s="102">
        <f t="shared" ref="I115:I120" si="2">C115*G115</f>
        <v>199.95</v>
      </c>
      <c r="J115" s="14"/>
      <c r="K115" s="15"/>
      <c r="L115" s="15"/>
    </row>
    <row r="116" spans="1:12" s="16" customFormat="1" ht="17.25" customHeight="1" x14ac:dyDescent="0.25">
      <c r="A116" s="11">
        <v>142</v>
      </c>
      <c r="B116" s="20">
        <v>653008</v>
      </c>
      <c r="C116" s="21">
        <v>0</v>
      </c>
      <c r="D116" s="23" t="s">
        <v>64</v>
      </c>
      <c r="E116" s="12">
        <v>1</v>
      </c>
      <c r="F116" s="13" t="s">
        <v>6</v>
      </c>
      <c r="G116" s="98">
        <v>119.95</v>
      </c>
      <c r="H116" s="30"/>
      <c r="I116" s="102">
        <f t="shared" si="2"/>
        <v>0</v>
      </c>
      <c r="J116" s="14"/>
      <c r="K116" s="15"/>
      <c r="L116" s="15"/>
    </row>
    <row r="117" spans="1:12" s="16" customFormat="1" ht="17.25" customHeight="1" x14ac:dyDescent="0.25">
      <c r="A117" s="11">
        <v>143</v>
      </c>
      <c r="B117" s="20">
        <v>143181</v>
      </c>
      <c r="C117" s="21">
        <v>0</v>
      </c>
      <c r="D117" s="23" t="s">
        <v>21</v>
      </c>
      <c r="E117" s="12">
        <v>1</v>
      </c>
      <c r="F117" s="13" t="s">
        <v>6</v>
      </c>
      <c r="G117" s="98">
        <v>149.94999999999999</v>
      </c>
      <c r="H117" s="30"/>
      <c r="I117" s="102">
        <f t="shared" si="2"/>
        <v>0</v>
      </c>
      <c r="J117" s="14"/>
      <c r="K117" s="15"/>
      <c r="L117" s="15"/>
    </row>
    <row r="118" spans="1:12" s="16" customFormat="1" ht="17.25" customHeight="1" x14ac:dyDescent="0.25">
      <c r="A118" s="11">
        <v>156</v>
      </c>
      <c r="B118" s="20">
        <v>18230000</v>
      </c>
      <c r="C118" s="21">
        <v>4</v>
      </c>
      <c r="D118" s="24" t="s">
        <v>51</v>
      </c>
      <c r="E118" s="12">
        <v>1</v>
      </c>
      <c r="F118" s="13" t="s">
        <v>6</v>
      </c>
      <c r="G118" s="98">
        <v>15.95</v>
      </c>
      <c r="H118" s="31"/>
      <c r="I118" s="102">
        <f t="shared" si="2"/>
        <v>63.8</v>
      </c>
      <c r="J118" s="17"/>
      <c r="K118" s="17"/>
      <c r="L118" s="15"/>
    </row>
    <row r="119" spans="1:12" s="16" customFormat="1" ht="17.25" customHeight="1" x14ac:dyDescent="0.25">
      <c r="A119" s="11">
        <v>144</v>
      </c>
      <c r="B119" s="20" t="s">
        <v>8</v>
      </c>
      <c r="C119" s="21">
        <v>1</v>
      </c>
      <c r="D119" s="23" t="s">
        <v>22</v>
      </c>
      <c r="E119" s="12">
        <v>1</v>
      </c>
      <c r="F119" s="13" t="s">
        <v>6</v>
      </c>
      <c r="G119" s="98">
        <v>249.95</v>
      </c>
      <c r="H119" s="30"/>
      <c r="I119" s="102">
        <f t="shared" si="2"/>
        <v>249.95</v>
      </c>
      <c r="J119" s="14"/>
      <c r="K119" s="15"/>
      <c r="L119" s="15"/>
    </row>
    <row r="120" spans="1:12" s="16" customFormat="1" ht="17.25" customHeight="1" x14ac:dyDescent="0.25">
      <c r="A120" s="11">
        <v>103</v>
      </c>
      <c r="B120" s="20">
        <v>165003</v>
      </c>
      <c r="C120" s="21">
        <v>0</v>
      </c>
      <c r="D120" s="23" t="s">
        <v>41</v>
      </c>
      <c r="E120" s="12">
        <v>1</v>
      </c>
      <c r="F120" s="13" t="s">
        <v>6</v>
      </c>
      <c r="G120" s="98">
        <v>399.95</v>
      </c>
      <c r="H120" s="30"/>
      <c r="I120" s="102">
        <f t="shared" si="2"/>
        <v>0</v>
      </c>
      <c r="J120" s="14"/>
      <c r="K120" s="15"/>
      <c r="L120" s="15"/>
    </row>
    <row r="121" spans="1:12" s="16" customFormat="1" ht="17.25" customHeight="1" x14ac:dyDescent="0.25">
      <c r="A121" s="11"/>
      <c r="B121" s="20"/>
      <c r="C121" s="21"/>
      <c r="D121" s="23"/>
      <c r="E121" s="12"/>
      <c r="F121" s="13"/>
      <c r="G121" s="98"/>
      <c r="H121" s="30"/>
      <c r="I121" s="102"/>
      <c r="J121" s="14"/>
      <c r="K121" s="15"/>
      <c r="L121" s="15"/>
    </row>
    <row r="122" spans="1:12" s="27" customFormat="1" ht="17.25" customHeight="1" x14ac:dyDescent="0.25">
      <c r="A122" s="77"/>
      <c r="B122" s="120" t="s">
        <v>105</v>
      </c>
      <c r="C122" s="121"/>
      <c r="D122" s="121"/>
      <c r="E122" s="103"/>
      <c r="F122" s="103"/>
      <c r="G122" s="104"/>
      <c r="H122" s="103"/>
      <c r="I122" s="102"/>
      <c r="J122" s="28"/>
      <c r="K122" s="29"/>
      <c r="L122" s="29"/>
    </row>
    <row r="123" spans="1:12" s="27" customFormat="1" ht="17.25" customHeight="1" x14ac:dyDescent="0.25">
      <c r="A123" s="77">
        <v>147</v>
      </c>
      <c r="B123" s="77">
        <v>20251000</v>
      </c>
      <c r="C123" s="78">
        <v>0</v>
      </c>
      <c r="D123" s="94" t="s">
        <v>107</v>
      </c>
      <c r="E123" s="95">
        <v>1</v>
      </c>
      <c r="F123" s="96" t="s">
        <v>6</v>
      </c>
      <c r="G123" s="100">
        <v>599</v>
      </c>
      <c r="H123" s="97"/>
      <c r="I123" s="102">
        <f>C123*G123</f>
        <v>0</v>
      </c>
      <c r="J123" s="28"/>
      <c r="K123" s="29"/>
      <c r="L123" s="29"/>
    </row>
    <row r="124" spans="1:12" s="27" customFormat="1" ht="17.25" customHeight="1" x14ac:dyDescent="0.25">
      <c r="A124" s="77">
        <v>146</v>
      </c>
      <c r="B124" s="77">
        <v>20252000</v>
      </c>
      <c r="C124" s="78">
        <v>0</v>
      </c>
      <c r="D124" s="94" t="s">
        <v>106</v>
      </c>
      <c r="E124" s="95">
        <v>1</v>
      </c>
      <c r="F124" s="96" t="s">
        <v>6</v>
      </c>
      <c r="G124" s="100">
        <v>979</v>
      </c>
      <c r="H124" s="97"/>
      <c r="I124" s="102">
        <f t="shared" ref="I124:I128" si="3">C124*G124</f>
        <v>0</v>
      </c>
      <c r="J124" s="28"/>
      <c r="K124" s="29"/>
      <c r="L124" s="29"/>
    </row>
    <row r="125" spans="1:12" s="27" customFormat="1" ht="17.25" customHeight="1" x14ac:dyDescent="0.25">
      <c r="A125" s="77">
        <v>146</v>
      </c>
      <c r="B125" s="77">
        <v>20253000</v>
      </c>
      <c r="C125" s="78">
        <v>0</v>
      </c>
      <c r="D125" s="94" t="s">
        <v>149</v>
      </c>
      <c r="E125" s="95">
        <v>1</v>
      </c>
      <c r="F125" s="96" t="s">
        <v>6</v>
      </c>
      <c r="G125" s="100">
        <v>799</v>
      </c>
      <c r="H125" s="97"/>
      <c r="I125" s="102">
        <f t="shared" si="3"/>
        <v>0</v>
      </c>
      <c r="J125" s="28"/>
      <c r="K125" s="29"/>
      <c r="L125" s="29"/>
    </row>
    <row r="126" spans="1:12" s="27" customFormat="1" ht="17.25" customHeight="1" x14ac:dyDescent="0.25">
      <c r="A126" s="77">
        <v>147</v>
      </c>
      <c r="B126" s="77">
        <v>20254000</v>
      </c>
      <c r="C126" s="78">
        <v>0</v>
      </c>
      <c r="D126" s="94" t="s">
        <v>150</v>
      </c>
      <c r="E126" s="95">
        <v>1</v>
      </c>
      <c r="F126" s="96" t="s">
        <v>6</v>
      </c>
      <c r="G126" s="100">
        <v>499</v>
      </c>
      <c r="H126" s="97"/>
      <c r="I126" s="102">
        <f t="shared" si="3"/>
        <v>0</v>
      </c>
      <c r="J126" s="28"/>
      <c r="K126" s="29"/>
      <c r="L126" s="29"/>
    </row>
    <row r="127" spans="1:12" s="27" customFormat="1" ht="17.25" customHeight="1" x14ac:dyDescent="0.25">
      <c r="A127" s="77">
        <v>147</v>
      </c>
      <c r="B127" s="77">
        <v>20255000</v>
      </c>
      <c r="C127" s="78">
        <v>0</v>
      </c>
      <c r="D127" s="94" t="s">
        <v>151</v>
      </c>
      <c r="E127" s="95">
        <v>1</v>
      </c>
      <c r="F127" s="96" t="s">
        <v>6</v>
      </c>
      <c r="G127" s="100">
        <v>249</v>
      </c>
      <c r="H127" s="97"/>
      <c r="I127" s="102">
        <f t="shared" si="3"/>
        <v>0</v>
      </c>
      <c r="J127" s="28"/>
      <c r="K127" s="29"/>
      <c r="L127" s="29"/>
    </row>
    <row r="128" spans="1:12" s="27" customFormat="1" ht="17.25" customHeight="1" x14ac:dyDescent="0.25">
      <c r="A128" s="77">
        <v>145</v>
      </c>
      <c r="B128" s="77">
        <v>20250000</v>
      </c>
      <c r="C128" s="78">
        <v>0</v>
      </c>
      <c r="D128" s="94" t="s">
        <v>148</v>
      </c>
      <c r="E128" s="95">
        <v>1</v>
      </c>
      <c r="F128" s="96" t="s">
        <v>5</v>
      </c>
      <c r="G128" s="100">
        <v>2899</v>
      </c>
      <c r="H128" s="97"/>
      <c r="I128" s="102">
        <f t="shared" si="3"/>
        <v>0</v>
      </c>
      <c r="J128" s="28"/>
      <c r="K128" s="29"/>
      <c r="L128" s="29"/>
    </row>
    <row r="129" spans="1:12" s="27" customFormat="1" ht="17.25" customHeight="1" x14ac:dyDescent="0.25">
      <c r="A129" s="34"/>
      <c r="B129" s="34"/>
      <c r="C129" s="35"/>
      <c r="D129" s="36"/>
      <c r="E129" s="11"/>
      <c r="F129" s="93"/>
      <c r="G129" s="100"/>
      <c r="H129" s="40"/>
      <c r="I129" s="101"/>
      <c r="J129" s="28"/>
      <c r="K129" s="29"/>
      <c r="L129" s="29"/>
    </row>
    <row r="130" spans="1:12" s="27" customFormat="1" ht="17.25" customHeight="1" x14ac:dyDescent="0.25">
      <c r="A130" s="34"/>
      <c r="B130" s="34"/>
      <c r="C130" s="35">
        <f>SUM(C5:C120)+SUM(C123:C128)</f>
        <v>56</v>
      </c>
      <c r="D130" s="33" t="s">
        <v>109</v>
      </c>
      <c r="E130" s="37"/>
      <c r="F130" s="38"/>
      <c r="G130" s="100"/>
      <c r="H130" s="40"/>
      <c r="I130" s="101">
        <f>SUM(I5:I120)+SUM(I123:I128)</f>
        <v>7397.1599999999962</v>
      </c>
      <c r="J130" s="28"/>
      <c r="K130" s="29"/>
      <c r="L130" s="29"/>
    </row>
    <row r="131" spans="1:12" s="27" customFormat="1" ht="17.25" customHeight="1" x14ac:dyDescent="0.25">
      <c r="A131" s="34"/>
      <c r="B131" s="34"/>
      <c r="C131" s="35"/>
      <c r="D131" s="33"/>
      <c r="E131" s="37"/>
      <c r="F131" s="38"/>
      <c r="G131" s="100"/>
      <c r="H131" s="40"/>
      <c r="I131" s="101"/>
      <c r="J131" s="28"/>
      <c r="K131" s="29"/>
      <c r="L131" s="29"/>
    </row>
    <row r="132" spans="1:12" s="27" customFormat="1" ht="17.25" customHeight="1" x14ac:dyDescent="0.25">
      <c r="A132" s="34"/>
      <c r="B132" s="34"/>
      <c r="C132" s="35"/>
      <c r="D132" s="36"/>
      <c r="E132" s="37"/>
      <c r="F132" s="38"/>
      <c r="G132" s="39"/>
      <c r="H132" s="40"/>
      <c r="I132" s="40"/>
      <c r="J132" s="28"/>
      <c r="K132" s="29"/>
      <c r="L132" s="29"/>
    </row>
    <row r="133" spans="1:12" s="27" customFormat="1" ht="17.25" customHeight="1" x14ac:dyDescent="0.25">
      <c r="A133" s="34"/>
      <c r="B133" s="34"/>
      <c r="C133" s="35"/>
      <c r="D133" s="36"/>
      <c r="E133" s="46"/>
      <c r="F133" s="38"/>
      <c r="G133" s="39"/>
      <c r="H133" s="40"/>
      <c r="I133" s="40"/>
      <c r="J133" s="28"/>
      <c r="K133" s="29"/>
      <c r="L133" s="29"/>
    </row>
    <row r="134" spans="1:12" s="27" customFormat="1" ht="17.25" customHeight="1" x14ac:dyDescent="0.25">
      <c r="A134" s="47"/>
      <c r="B134" s="47"/>
      <c r="C134" s="48"/>
      <c r="D134" s="49" t="s">
        <v>95</v>
      </c>
      <c r="E134" s="50"/>
      <c r="F134" s="51"/>
      <c r="G134" s="52"/>
      <c r="H134" s="53"/>
      <c r="I134" s="53"/>
      <c r="J134" s="28"/>
      <c r="K134" s="29"/>
      <c r="L134" s="29"/>
    </row>
    <row r="135" spans="1:12" s="27" customFormat="1" ht="17.25" customHeight="1" x14ac:dyDescent="0.25">
      <c r="A135" s="54"/>
      <c r="B135" s="54"/>
      <c r="C135" s="55"/>
      <c r="D135" s="56" t="s">
        <v>96</v>
      </c>
      <c r="E135" s="57"/>
      <c r="F135" s="58" t="s">
        <v>97</v>
      </c>
      <c r="G135" s="59"/>
      <c r="H135" s="60"/>
      <c r="I135" s="60">
        <f>I130</f>
        <v>7397.1599999999962</v>
      </c>
      <c r="J135" s="28"/>
      <c r="K135" s="29"/>
      <c r="L135" s="29"/>
    </row>
    <row r="136" spans="1:12" s="27" customFormat="1" ht="17.25" customHeight="1" x14ac:dyDescent="0.25">
      <c r="A136" s="54"/>
      <c r="B136" s="54"/>
      <c r="C136" s="55"/>
      <c r="D136" s="61" t="s">
        <v>98</v>
      </c>
      <c r="E136" s="62"/>
      <c r="F136" s="81" t="s">
        <v>97</v>
      </c>
      <c r="G136" s="63">
        <v>0.25</v>
      </c>
      <c r="H136" s="60"/>
      <c r="I136" s="82">
        <f>I135*0.25</f>
        <v>1849.2899999999991</v>
      </c>
      <c r="J136" s="28"/>
      <c r="K136" s="29"/>
      <c r="L136" s="29"/>
    </row>
    <row r="137" spans="1:12" s="27" customFormat="1" ht="17.25" customHeight="1" x14ac:dyDescent="0.25">
      <c r="A137" s="54"/>
      <c r="B137" s="54"/>
      <c r="C137" s="55"/>
      <c r="D137" s="56" t="s">
        <v>99</v>
      </c>
      <c r="E137" s="57"/>
      <c r="F137" s="58" t="s">
        <v>97</v>
      </c>
      <c r="G137" s="59"/>
      <c r="H137" s="60"/>
      <c r="I137" s="60">
        <f>I135-I136</f>
        <v>5547.8699999999972</v>
      </c>
      <c r="J137" s="28"/>
      <c r="K137" s="29"/>
      <c r="L137" s="29"/>
    </row>
    <row r="138" spans="1:12" s="27" customFormat="1" ht="17.25" customHeight="1" x14ac:dyDescent="0.25">
      <c r="A138" s="54"/>
      <c r="B138" s="54"/>
      <c r="C138" s="55"/>
      <c r="D138" s="56" t="s">
        <v>100</v>
      </c>
      <c r="E138" s="57"/>
      <c r="F138" s="58" t="s">
        <v>101</v>
      </c>
      <c r="G138" s="59"/>
      <c r="H138" s="60"/>
      <c r="I138" s="60">
        <f>I137/1.19</f>
        <v>4662.0756302520986</v>
      </c>
      <c r="J138" s="28"/>
      <c r="K138" s="29"/>
      <c r="L138" s="29"/>
    </row>
    <row r="139" spans="1:12" s="27" customFormat="1" ht="17.25" customHeight="1" x14ac:dyDescent="0.25">
      <c r="A139" s="34"/>
      <c r="B139" s="34"/>
      <c r="C139" s="35"/>
      <c r="D139" s="41"/>
      <c r="E139" s="42"/>
      <c r="F139" s="43"/>
      <c r="G139" s="44"/>
      <c r="H139" s="45"/>
      <c r="I139" s="45"/>
      <c r="J139" s="28"/>
      <c r="K139" s="29"/>
      <c r="L139" s="29"/>
    </row>
    <row r="140" spans="1:12" s="27" customFormat="1" ht="17.25" customHeight="1" x14ac:dyDescent="0.25">
      <c r="A140" s="34"/>
      <c r="B140" s="34"/>
      <c r="C140" s="35"/>
      <c r="D140" s="41"/>
      <c r="E140" s="42"/>
      <c r="F140" s="43"/>
      <c r="G140" s="44"/>
      <c r="H140" s="45"/>
      <c r="I140" s="45"/>
      <c r="J140" s="28"/>
      <c r="K140" s="29"/>
      <c r="L140" s="29"/>
    </row>
    <row r="141" spans="1:12" s="27" customFormat="1" ht="17.25" customHeight="1" x14ac:dyDescent="0.25">
      <c r="A141" s="79" t="s">
        <v>102</v>
      </c>
      <c r="B141" s="64"/>
      <c r="C141" s="111">
        <v>1</v>
      </c>
      <c r="D141" s="112" t="s">
        <v>142</v>
      </c>
      <c r="E141" s="67"/>
      <c r="F141" s="68" t="s">
        <v>101</v>
      </c>
      <c r="G141" s="69">
        <v>3738.6550000000002</v>
      </c>
      <c r="H141" s="70"/>
      <c r="I141" s="70">
        <f>C141*G141</f>
        <v>3738.6550000000002</v>
      </c>
      <c r="J141" s="28"/>
      <c r="K141" s="29"/>
      <c r="L141" s="29"/>
    </row>
    <row r="142" spans="1:12" s="27" customFormat="1" ht="17.25" customHeight="1" x14ac:dyDescent="0.25">
      <c r="A142" s="64"/>
      <c r="B142" s="64"/>
      <c r="C142" s="65"/>
      <c r="D142" s="66" t="s">
        <v>103</v>
      </c>
      <c r="E142" s="67"/>
      <c r="F142" s="68" t="s">
        <v>97</v>
      </c>
      <c r="G142" s="69"/>
      <c r="H142" s="70"/>
      <c r="I142" s="70">
        <f>I141*1.19</f>
        <v>4448.9994500000003</v>
      </c>
      <c r="J142" s="28"/>
      <c r="K142" s="29"/>
      <c r="L142" s="29"/>
    </row>
    <row r="143" spans="1:12" s="27" customFormat="1" ht="17.25" customHeight="1" x14ac:dyDescent="0.25">
      <c r="A143" s="34"/>
      <c r="B143" s="34"/>
      <c r="C143" s="35"/>
      <c r="D143" s="41"/>
      <c r="E143" s="42"/>
      <c r="F143" s="43"/>
      <c r="G143" s="44"/>
      <c r="H143" s="45"/>
      <c r="I143" s="45"/>
      <c r="J143" s="28"/>
      <c r="K143" s="29"/>
      <c r="L143" s="29"/>
    </row>
    <row r="144" spans="1:12" s="27" customFormat="1" ht="17.25" customHeight="1" x14ac:dyDescent="0.25">
      <c r="A144" s="71"/>
      <c r="B144" s="71"/>
      <c r="C144" s="72"/>
      <c r="D144" s="80" t="s">
        <v>104</v>
      </c>
      <c r="E144" s="73"/>
      <c r="F144" s="74" t="s">
        <v>101</v>
      </c>
      <c r="G144" s="75"/>
      <c r="H144" s="76"/>
      <c r="I144" s="83">
        <f>I145/1.19</f>
        <v>8400.7306302520992</v>
      </c>
      <c r="J144" s="28"/>
      <c r="K144" s="29"/>
      <c r="L144" s="29"/>
    </row>
    <row r="145" spans="1:12" s="27" customFormat="1" ht="17.25" customHeight="1" x14ac:dyDescent="0.25">
      <c r="A145" s="71"/>
      <c r="B145" s="71"/>
      <c r="C145" s="72"/>
      <c r="D145" s="80" t="s">
        <v>104</v>
      </c>
      <c r="E145" s="73"/>
      <c r="F145" s="74" t="s">
        <v>97</v>
      </c>
      <c r="G145" s="75"/>
      <c r="H145" s="76"/>
      <c r="I145" s="83">
        <f>I142+I137</f>
        <v>9996.8694499999983</v>
      </c>
      <c r="J145" s="28"/>
      <c r="K145" s="29"/>
      <c r="L145" s="29"/>
    </row>
    <row r="146" spans="1:12" s="27" customFormat="1" ht="17.25" customHeight="1" x14ac:dyDescent="0.25">
      <c r="A146" s="105"/>
      <c r="B146" s="105"/>
      <c r="C146" s="16"/>
      <c r="D146" s="106"/>
      <c r="E146" s="107"/>
      <c r="F146" s="108"/>
      <c r="G146" s="109"/>
      <c r="H146" s="29"/>
      <c r="I146" s="29"/>
      <c r="J146" s="28"/>
      <c r="K146" s="29"/>
      <c r="L146" s="29"/>
    </row>
    <row r="147" spans="1:12" s="27" customFormat="1" ht="17.25" customHeight="1" x14ac:dyDescent="0.25">
      <c r="A147" s="105"/>
      <c r="B147" s="105"/>
      <c r="C147" s="16"/>
      <c r="D147" s="106"/>
      <c r="E147" s="107"/>
      <c r="F147" s="108"/>
      <c r="G147" s="109"/>
      <c r="H147" s="29"/>
      <c r="I147" s="29"/>
      <c r="J147" s="28"/>
      <c r="K147" s="29"/>
      <c r="L147" s="29"/>
    </row>
    <row r="148" spans="1:12" s="27" customFormat="1" ht="17.25" customHeight="1" x14ac:dyDescent="0.25">
      <c r="A148" s="122" t="s">
        <v>110</v>
      </c>
      <c r="B148" s="122"/>
      <c r="C148" s="122"/>
      <c r="D148" s="122"/>
      <c r="E148" s="122"/>
      <c r="F148" s="122"/>
      <c r="G148" s="122"/>
      <c r="H148" s="122"/>
      <c r="I148" s="122"/>
      <c r="J148" s="28"/>
      <c r="K148" s="29"/>
      <c r="L148" s="29"/>
    </row>
    <row r="149" spans="1:12" s="27" customFormat="1" ht="27.75" customHeight="1" x14ac:dyDescent="0.25">
      <c r="A149" s="123" t="s">
        <v>111</v>
      </c>
      <c r="B149" s="122"/>
      <c r="C149" s="122"/>
      <c r="D149" s="122"/>
      <c r="E149" s="122"/>
      <c r="F149" s="122"/>
      <c r="G149" s="122"/>
      <c r="H149" s="122"/>
      <c r="I149" s="122"/>
      <c r="J149" s="28"/>
      <c r="K149" s="29"/>
      <c r="L149" s="29"/>
    </row>
    <row r="150" spans="1:12" s="27" customFormat="1" ht="17.25" customHeight="1" x14ac:dyDescent="0.25">
      <c r="A150" s="116" t="s">
        <v>112</v>
      </c>
      <c r="B150" s="116"/>
      <c r="C150" s="116"/>
      <c r="D150" s="116"/>
      <c r="E150" s="116"/>
      <c r="F150" s="116"/>
      <c r="G150" s="116"/>
      <c r="H150" s="116"/>
      <c r="I150" s="116"/>
      <c r="J150" s="28"/>
      <c r="K150" s="29"/>
      <c r="L150" s="29"/>
    </row>
    <row r="151" spans="1:12" s="27" customFormat="1" ht="17.25" customHeight="1" x14ac:dyDescent="0.25">
      <c r="J151" s="28"/>
      <c r="K151" s="29"/>
      <c r="L151" s="29"/>
    </row>
    <row r="152" spans="1:12" s="27" customFormat="1" ht="17.25" customHeight="1" x14ac:dyDescent="0.25">
      <c r="A152" s="105"/>
      <c r="B152" s="105"/>
      <c r="C152" s="16"/>
      <c r="D152" s="106"/>
      <c r="E152" s="107"/>
      <c r="F152" s="108"/>
      <c r="G152" s="109"/>
      <c r="H152" s="29"/>
      <c r="I152" s="29"/>
      <c r="J152" s="28"/>
      <c r="K152" s="29"/>
      <c r="L152" s="29"/>
    </row>
    <row r="153" spans="1:12" s="27" customFormat="1" ht="17.25" customHeight="1" x14ac:dyDescent="0.25">
      <c r="A153" s="116" t="s">
        <v>113</v>
      </c>
      <c r="B153" s="116"/>
      <c r="C153" s="116"/>
      <c r="D153" s="116"/>
      <c r="E153" s="116"/>
      <c r="F153" s="116"/>
      <c r="G153" s="116"/>
      <c r="H153" s="116"/>
      <c r="I153" s="116"/>
      <c r="J153" s="28"/>
      <c r="K153" s="29"/>
      <c r="L153" s="29"/>
    </row>
    <row r="154" spans="1:12" s="27" customFormat="1" ht="17.25" customHeight="1" x14ac:dyDescent="0.25">
      <c r="A154" s="116"/>
      <c r="B154" s="116"/>
      <c r="C154" s="116"/>
      <c r="D154" s="116"/>
      <c r="E154" s="116"/>
      <c r="F154" s="116"/>
      <c r="G154" s="116"/>
      <c r="H154" s="116"/>
      <c r="I154" s="116"/>
      <c r="J154" s="28"/>
      <c r="K154" s="29"/>
      <c r="L154" s="29"/>
    </row>
    <row r="155" spans="1:12" s="27" customFormat="1" ht="17.25" customHeight="1" x14ac:dyDescent="0.25">
      <c r="A155" s="116" t="s">
        <v>161</v>
      </c>
      <c r="B155" s="116"/>
      <c r="C155" s="116"/>
      <c r="D155" s="116"/>
      <c r="E155" s="116"/>
      <c r="F155" s="116"/>
      <c r="G155" s="116"/>
      <c r="H155" s="116"/>
      <c r="I155" s="116"/>
      <c r="J155" s="28"/>
      <c r="K155" s="29"/>
      <c r="L155" s="29"/>
    </row>
    <row r="156" spans="1:12" s="27" customFormat="1" ht="17.25" customHeight="1" x14ac:dyDescent="0.25">
      <c r="A156" s="116" t="s">
        <v>160</v>
      </c>
      <c r="B156" s="116"/>
      <c r="C156" s="116"/>
      <c r="D156" s="116"/>
      <c r="E156" s="116"/>
      <c r="F156" s="116"/>
      <c r="G156" s="116"/>
      <c r="H156" s="116"/>
      <c r="I156" s="116"/>
      <c r="J156" s="28"/>
      <c r="K156" s="29"/>
      <c r="L156" s="29"/>
    </row>
    <row r="157" spans="1:12" s="27" customFormat="1" ht="17.25" customHeight="1" x14ac:dyDescent="0.25">
      <c r="A157" s="105"/>
      <c r="B157" s="105"/>
      <c r="C157" s="16"/>
      <c r="D157" s="106"/>
      <c r="E157" s="107"/>
      <c r="F157" s="108"/>
      <c r="G157" s="109"/>
      <c r="H157" s="29"/>
      <c r="I157" s="29"/>
      <c r="J157" s="28"/>
      <c r="K157" s="29"/>
      <c r="L157" s="29"/>
    </row>
    <row r="158" spans="1:12" s="27" customFormat="1" ht="17.25" customHeight="1" x14ac:dyDescent="0.25">
      <c r="A158" s="105"/>
      <c r="B158" s="105"/>
      <c r="C158" s="16"/>
      <c r="D158" s="106"/>
      <c r="E158" s="107"/>
      <c r="F158" s="108"/>
      <c r="G158" s="109"/>
      <c r="H158" s="29"/>
      <c r="I158" s="29"/>
      <c r="J158" s="28"/>
      <c r="K158" s="29"/>
      <c r="L158" s="29"/>
    </row>
    <row r="159" spans="1:12" s="27" customFormat="1" ht="17.25" customHeight="1" x14ac:dyDescent="0.25">
      <c r="A159" s="105"/>
      <c r="B159" s="105"/>
      <c r="C159" s="16"/>
      <c r="D159" s="106"/>
      <c r="E159" s="107"/>
      <c r="F159" s="108"/>
      <c r="G159" s="109"/>
      <c r="H159" s="29"/>
      <c r="I159" s="29"/>
      <c r="J159" s="28"/>
      <c r="K159" s="29"/>
      <c r="L159" s="29"/>
    </row>
    <row r="160" spans="1:12" s="27" customFormat="1" ht="17.25" customHeight="1" x14ac:dyDescent="0.25">
      <c r="A160" s="105"/>
      <c r="B160" s="105"/>
      <c r="C160" s="16"/>
      <c r="D160" s="106"/>
      <c r="E160" s="107"/>
      <c r="F160" s="108"/>
      <c r="G160" s="109"/>
      <c r="H160" s="29"/>
      <c r="I160" s="29"/>
      <c r="J160" s="28"/>
      <c r="K160" s="29"/>
      <c r="L160" s="29"/>
    </row>
    <row r="161" spans="1:12" s="27" customFormat="1" ht="17.25" customHeight="1" x14ac:dyDescent="0.25">
      <c r="A161" s="105"/>
      <c r="B161" s="105"/>
      <c r="C161" s="16"/>
      <c r="D161" s="106"/>
      <c r="E161" s="107"/>
      <c r="F161" s="108"/>
      <c r="G161" s="109"/>
      <c r="H161" s="29"/>
      <c r="I161" s="29"/>
      <c r="J161" s="28"/>
      <c r="K161" s="29"/>
      <c r="L161" s="29"/>
    </row>
    <row r="162" spans="1:12" s="27" customFormat="1" ht="17.25" customHeight="1" x14ac:dyDescent="0.25">
      <c r="A162" s="105"/>
      <c r="B162" s="105"/>
      <c r="C162" s="16"/>
      <c r="D162" s="106"/>
      <c r="E162" s="107"/>
      <c r="F162" s="108"/>
      <c r="G162" s="109"/>
      <c r="H162" s="29"/>
      <c r="I162" s="29"/>
      <c r="J162" s="28"/>
      <c r="K162" s="29"/>
      <c r="L162" s="29"/>
    </row>
    <row r="163" spans="1:12" s="27" customFormat="1" ht="17.25" customHeight="1" x14ac:dyDescent="0.25">
      <c r="A163" s="105"/>
      <c r="B163" s="105"/>
      <c r="C163" s="16"/>
      <c r="D163" s="106"/>
      <c r="E163" s="107"/>
      <c r="F163" s="108"/>
      <c r="G163" s="109"/>
      <c r="H163" s="29"/>
      <c r="I163" s="29"/>
      <c r="J163" s="28"/>
      <c r="K163" s="29"/>
      <c r="L163" s="29"/>
    </row>
    <row r="164" spans="1:12" s="27" customFormat="1" ht="17.25" customHeight="1" x14ac:dyDescent="0.25">
      <c r="A164" s="105"/>
      <c r="B164" s="105"/>
      <c r="C164" s="16"/>
      <c r="D164" s="106"/>
      <c r="E164" s="107"/>
      <c r="F164" s="108"/>
      <c r="G164" s="109"/>
      <c r="H164" s="29"/>
      <c r="I164" s="29"/>
      <c r="J164" s="28"/>
      <c r="K164" s="29"/>
      <c r="L164" s="29"/>
    </row>
    <row r="165" spans="1:12" s="27" customFormat="1" ht="17.25" customHeight="1" x14ac:dyDescent="0.25">
      <c r="A165" s="105"/>
      <c r="B165" s="105"/>
      <c r="C165" s="16"/>
      <c r="D165" s="106"/>
      <c r="E165" s="107"/>
      <c r="F165" s="108"/>
      <c r="G165" s="109"/>
      <c r="H165" s="29"/>
      <c r="I165" s="29"/>
      <c r="J165" s="28"/>
      <c r="K165" s="29"/>
      <c r="L165" s="29"/>
    </row>
    <row r="166" spans="1:12" s="27" customFormat="1" ht="17.25" customHeight="1" x14ac:dyDescent="0.25">
      <c r="A166" s="105"/>
      <c r="B166" s="105"/>
      <c r="C166" s="16"/>
      <c r="D166" s="106"/>
      <c r="E166" s="107"/>
      <c r="F166" s="108"/>
      <c r="G166" s="109"/>
      <c r="H166" s="29"/>
      <c r="I166" s="29"/>
      <c r="J166" s="28"/>
      <c r="K166" s="29"/>
      <c r="L166" s="29"/>
    </row>
    <row r="167" spans="1:12" s="27" customFormat="1" ht="17.25" customHeight="1" x14ac:dyDescent="0.25">
      <c r="A167" s="105"/>
      <c r="B167" s="105"/>
      <c r="C167" s="16"/>
      <c r="D167" s="106"/>
      <c r="E167" s="107"/>
      <c r="F167" s="108"/>
      <c r="G167" s="109"/>
      <c r="H167" s="29"/>
      <c r="I167" s="29"/>
      <c r="J167" s="28"/>
      <c r="K167" s="29"/>
      <c r="L167" s="29"/>
    </row>
    <row r="168" spans="1:12" s="27" customFormat="1" ht="17.25" customHeight="1" x14ac:dyDescent="0.25">
      <c r="A168" s="105"/>
      <c r="B168" s="105"/>
      <c r="C168" s="16"/>
      <c r="D168" s="106"/>
      <c r="E168" s="107"/>
      <c r="F168" s="108"/>
      <c r="G168" s="109"/>
      <c r="H168" s="29"/>
      <c r="I168" s="29"/>
      <c r="J168" s="28"/>
      <c r="K168" s="29"/>
      <c r="L168" s="29"/>
    </row>
  </sheetData>
  <mergeCells count="11">
    <mergeCell ref="A1:D1"/>
    <mergeCell ref="A156:I156"/>
    <mergeCell ref="E2:I2"/>
    <mergeCell ref="A3:I3"/>
    <mergeCell ref="B122:D122"/>
    <mergeCell ref="A148:I148"/>
    <mergeCell ref="A149:I149"/>
    <mergeCell ref="A150:I150"/>
    <mergeCell ref="A153:I153"/>
    <mergeCell ref="A154:I154"/>
    <mergeCell ref="A155:I155"/>
  </mergeCells>
  <phoneticPr fontId="2" type="noConversion"/>
  <hyperlinks>
    <hyperlink ref="E2" r:id="rId1" xr:uid="{B2D78E45-01EB-4D74-87C3-2248F1193625}"/>
  </hyperlinks>
  <printOptions horizontalCentered="1"/>
  <pageMargins left="0.33333333333333331" right="0.33333333333333331" top="1.375" bottom="0.59055118110236227" header="0.33333333333333331" footer="0.15748031496062992"/>
  <pageSetup paperSize="9" orientation="portrait" r:id="rId2"/>
  <headerFooter>
    <oddHeader>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Angebot Pedalo SpieMo-Anhänger</vt:lpstr>
      <vt:lpstr>'Angebot Pedalo SpieMo-Anhänger'!Drucktitel</vt:lpstr>
    </vt:vector>
  </TitlesOfParts>
  <Company>Holz-Hoerz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Platz12</dc:creator>
  <dc:description>Stand 14.11.07</dc:description>
  <cp:lastModifiedBy>Pedalo Timo Reiff</cp:lastModifiedBy>
  <cp:lastPrinted>2021-11-04T13:52:22Z</cp:lastPrinted>
  <dcterms:created xsi:type="dcterms:W3CDTF">2006-10-05T06:14:38Z</dcterms:created>
  <dcterms:modified xsi:type="dcterms:W3CDTF">2023-03-08T16:26:50Z</dcterms:modified>
</cp:coreProperties>
</file>